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niki-Juniorzy-sprint " sheetId="1" r:id="rId1"/>
    <sheet name="Wyniki-Seniorzy-sprint" sheetId="2" r:id="rId2"/>
    <sheet name="Wyniki-Juniorzy mł.-sprint " sheetId="3" r:id="rId3"/>
    <sheet name="Wyniki-Młodziczki-sprint " sheetId="4" r:id="rId4"/>
    <sheet name="Wyniki-Juniorki  " sheetId="5" r:id="rId5"/>
    <sheet name="Wyniki-Juniorki  mł.-sprint" sheetId="6" r:id="rId6"/>
    <sheet name="Wyniki-Młodzicy  mł.-sprint" sheetId="7" r:id="rId7"/>
    <sheet name="Wyniki-Juniorzy-B.na doch. " sheetId="8" r:id="rId8"/>
    <sheet name="Wyniki-Juniorki-B.na doch.  " sheetId="9" r:id="rId9"/>
    <sheet name="Wyniki-Juniorzy mł. -B.na doch." sheetId="10" r:id="rId10"/>
    <sheet name="Wyniki-Juniorki mł.-B.na doch." sheetId="11" r:id="rId11"/>
    <sheet name="Wyniki-Młodzicy-B.na doch." sheetId="12" r:id="rId12"/>
    <sheet name="Wyniki-Młodziczk-B.na doch." sheetId="13" r:id="rId13"/>
  </sheets>
  <definedNames/>
  <calcPr fullCalcOnLoad="1"/>
</workbook>
</file>

<file path=xl/sharedStrings.xml><?xml version="1.0" encoding="utf-8"?>
<sst xmlns="http://schemas.openxmlformats.org/spreadsheetml/2006/main" count="1227" uniqueCount="271">
  <si>
    <t>Nr</t>
  </si>
  <si>
    <t>CZAS</t>
  </si>
  <si>
    <t>STARTU</t>
  </si>
  <si>
    <t>METY</t>
  </si>
  <si>
    <t>STRZEL.</t>
  </si>
  <si>
    <t>ŁĄCZNY</t>
  </si>
  <si>
    <t>L</t>
  </si>
  <si>
    <t>S</t>
  </si>
  <si>
    <t>karne</t>
  </si>
  <si>
    <t>sekundy</t>
  </si>
  <si>
    <t>BIEGU</t>
  </si>
  <si>
    <t>RÓŻNICE</t>
  </si>
  <si>
    <t>CZASOWE</t>
  </si>
  <si>
    <t>M</t>
  </si>
  <si>
    <t>KLUB</t>
  </si>
  <si>
    <t>KL</t>
  </si>
  <si>
    <t>DELEGAT TECHNICZNY</t>
  </si>
  <si>
    <t xml:space="preserve"> NAZWISKO I IMIĘ</t>
  </si>
  <si>
    <t>GAWRON Ireneusz</t>
  </si>
  <si>
    <t>R</t>
  </si>
  <si>
    <t>SZULC Mateusz</t>
  </si>
  <si>
    <t>JAŻDŻEWSKI Dawid</t>
  </si>
  <si>
    <t>ZIĘBA Paweł</t>
  </si>
  <si>
    <t>SŁONINA Łukasz</t>
  </si>
  <si>
    <t>TURKOWICZ Szymon</t>
  </si>
  <si>
    <t>FIRLEJ Marek</t>
  </si>
  <si>
    <t>SZCZUREK Mateusz</t>
  </si>
  <si>
    <t>GAWRON Dawid</t>
  </si>
  <si>
    <t>KS "RYFAMA" Rybnik</t>
  </si>
  <si>
    <t>PITOŃ Adrian</t>
  </si>
  <si>
    <t>POTRZĄSAJ Rafał</t>
  </si>
  <si>
    <t>GĄSIENICA Jakub</t>
  </si>
  <si>
    <t>SOBCZAK Dominika</t>
  </si>
  <si>
    <t>PITOŃ Anna</t>
  </si>
  <si>
    <t>IWANIEC Katarzyna</t>
  </si>
  <si>
    <t>MĄKA Anna</t>
  </si>
  <si>
    <t>TOCZEK Edyta</t>
  </si>
  <si>
    <t>BKS "WP - Kościelisko"/Gimn.Kościelisko</t>
  </si>
  <si>
    <t>SMOLEC Zuzanna</t>
  </si>
  <si>
    <t>GUSTYN Ewelina</t>
  </si>
  <si>
    <t>GĄSIENICA Katarzyna</t>
  </si>
  <si>
    <t>BRZEGOWSKA Sylwia</t>
  </si>
  <si>
    <t>GUŁA Monika</t>
  </si>
  <si>
    <t>WOLSKI Emil</t>
  </si>
  <si>
    <t>SUCHECKI Marcin</t>
  </si>
  <si>
    <t>JAKUBOWICZ Grzegorz</t>
  </si>
  <si>
    <t>CHUDZIŃSKI Sylwester</t>
  </si>
  <si>
    <t>PENAR Piotr</t>
  </si>
  <si>
    <t>JANIK Jan</t>
  </si>
  <si>
    <t>BIELAWA Piotr</t>
  </si>
  <si>
    <t>PZB</t>
  </si>
  <si>
    <t>pkt</t>
  </si>
  <si>
    <t>MISTRZOSTWA   ZESPOŁU  SZKÓŁ</t>
  </si>
  <si>
    <t xml:space="preserve">JUNIORZY  bieg  sprinterski  10 km  L S  </t>
  </si>
  <si>
    <t>PK</t>
  </si>
  <si>
    <t xml:space="preserve"> MŁODZICZKI bieg  sprinterski    3 km  L S </t>
  </si>
  <si>
    <t xml:space="preserve">JUNIORKI MŁODSZE bieg  sprinterski  6 km  L S  </t>
  </si>
  <si>
    <t xml:space="preserve"> MŁODZICY bieg  sprinterski  4,5 km  L S  </t>
  </si>
  <si>
    <t>W  BIATHLONIE</t>
  </si>
  <si>
    <t>W BIATHLONIE</t>
  </si>
  <si>
    <t xml:space="preserve">MISTRZOSTWA  SPORTOWEGO  ZAKOPANE  </t>
  </si>
  <si>
    <t xml:space="preserve">MISTRZOSTWA  SPORTOWEGO   ZAKOPANE    </t>
  </si>
  <si>
    <t xml:space="preserve">MISTRZOSTWA  SPORTOWEGO   ZAKOPANE  </t>
  </si>
  <si>
    <t>WYNIKI  OFICJALNE</t>
  </si>
  <si>
    <t>II</t>
  </si>
  <si>
    <t>III</t>
  </si>
  <si>
    <t>I</t>
  </si>
  <si>
    <t xml:space="preserve">JUNIORZY  bieg  na dochodzenie  12,5 km  L L  S  S  </t>
  </si>
  <si>
    <t xml:space="preserve">JUNIORKI  MŁODSZE  bieg  na dochodzenie  7,5 km  L L  S  S  </t>
  </si>
  <si>
    <t xml:space="preserve">MŁODZICY  bieg  na dochodzenie  5 km  L L  S    </t>
  </si>
  <si>
    <t xml:space="preserve">JUNIORZY  MŁODSI bieg  na dochodzenie  10 km  L L  S  S  </t>
  </si>
  <si>
    <t>Kościelisko - Kiry  14-16.12.2007r.</t>
  </si>
  <si>
    <t>Kościelisko - Kiry  14-16.12.2007 r.</t>
  </si>
  <si>
    <t>SOSNA Julia</t>
  </si>
  <si>
    <t xml:space="preserve">UKS "STRZAŁ" Wodzisław </t>
  </si>
  <si>
    <t>BKS "WP-Kościelisko"</t>
  </si>
  <si>
    <t>BUKOWSKA Maria</t>
  </si>
  <si>
    <t>BKS "WP-Kościelisko"/SMS</t>
  </si>
  <si>
    <t>KRZYSIAK Paweł</t>
  </si>
  <si>
    <t>MIĘTUS Krzysztof</t>
  </si>
  <si>
    <t>PITOŃ Magdalena</t>
  </si>
  <si>
    <t>BŁACHOWICZ Katarzyna</t>
  </si>
  <si>
    <t>LASSAK Beata</t>
  </si>
  <si>
    <t>STOPKA Joanna</t>
  </si>
  <si>
    <t>CISZEK Monika</t>
  </si>
  <si>
    <t>IWANIEC Sebastian</t>
  </si>
  <si>
    <t>STYRCZULA Bartłomiej</t>
  </si>
  <si>
    <t>KLUŚ Krzysztof</t>
  </si>
  <si>
    <t>LEJA Mateusz</t>
  </si>
  <si>
    <t>BLKS ŻYWIEC/SMS Moszczanica</t>
  </si>
  <si>
    <t>HULBÓJ Wojciech</t>
  </si>
  <si>
    <t>MATERNA Marcel</t>
  </si>
  <si>
    <t>GREŃ Grzegorz</t>
  </si>
  <si>
    <t>GUZIK Grzegorz</t>
  </si>
  <si>
    <t>GUZIK Krzysztof</t>
  </si>
  <si>
    <t>OPYRCHAŁ Grzegorz</t>
  </si>
  <si>
    <t>GREŃ Marta</t>
  </si>
  <si>
    <t>PROCHOWNIK Paulina</t>
  </si>
  <si>
    <t>PACIOREK Patrycja</t>
  </si>
  <si>
    <t>NOWAKOWSKA Diana</t>
  </si>
  <si>
    <t>AZS AWF Katowice</t>
  </si>
  <si>
    <t>LEPEL Rafał</t>
  </si>
  <si>
    <t>SKOWRON Marcin</t>
  </si>
  <si>
    <t>KALINOWSKI Bolesław</t>
  </si>
  <si>
    <t>UKS "LIDER" Katowice</t>
  </si>
  <si>
    <t>KOWALSKI Robert</t>
  </si>
  <si>
    <t>MŁYNAREK Łukasz</t>
  </si>
  <si>
    <t>MACIEJEWSKA Magda</t>
  </si>
  <si>
    <t>MACIEJEWSKA Anna</t>
  </si>
  <si>
    <t>JEDYNAK Martyna</t>
  </si>
  <si>
    <t>WILL Karolina</t>
  </si>
  <si>
    <t>UKS"LIDER" Katowice</t>
  </si>
  <si>
    <t>ZIEMBA Martyna</t>
  </si>
  <si>
    <t>LECHOWSKA Paulina</t>
  </si>
  <si>
    <t>WÓJCIK Mateusz</t>
  </si>
  <si>
    <t>PIASECKI Marcin</t>
  </si>
  <si>
    <t>GĄBKA Kacper</t>
  </si>
  <si>
    <t>MKS DUSZNIKI/SMS Szklar.Poręba</t>
  </si>
  <si>
    <t>DZIĘCIOŁ Piotr</t>
  </si>
  <si>
    <t>ULIASZ Jacek</t>
  </si>
  <si>
    <t>WIECZOREK Paulina</t>
  </si>
  <si>
    <t>HOŁYST Joanna</t>
  </si>
  <si>
    <t>CYGANIK Ola</t>
  </si>
  <si>
    <t>SMOLARSKA Justyna</t>
  </si>
  <si>
    <t>WÓJCIK Angelika</t>
  </si>
  <si>
    <t>WOJTAS Agata</t>
  </si>
  <si>
    <t>DUCHNIK Damian</t>
  </si>
  <si>
    <t>STARYK Adrian</t>
  </si>
  <si>
    <t>NAMLIK Krystian</t>
  </si>
  <si>
    <t>KOPKA Szymon</t>
  </si>
  <si>
    <t>MIGDAŁ Tomasz</t>
  </si>
  <si>
    <t>WIECZOREK Mateusz</t>
  </si>
  <si>
    <t>SZWADE Radosław</t>
  </si>
  <si>
    <t>WALECKI Patryk</t>
  </si>
  <si>
    <t>KIETA Michał</t>
  </si>
  <si>
    <t>UKS "SOŁTYSIANIE" Stare Bystre</t>
  </si>
  <si>
    <t>BIEDA Robert</t>
  </si>
  <si>
    <t>BIEDA Norbert</t>
  </si>
  <si>
    <t>TROSZOK Agnieszka</t>
  </si>
  <si>
    <t>NKS DYNAMIT Chorzów</t>
  </si>
  <si>
    <t>GRĄDYS Patrycja</t>
  </si>
  <si>
    <t>KIONKE Marcin</t>
  </si>
  <si>
    <t>NAMYSŁOWSKI Marek</t>
  </si>
  <si>
    <t>WRONA Artur</t>
  </si>
  <si>
    <t>CZAKON Patryk</t>
  </si>
  <si>
    <t>KRUKAR Mateusz</t>
  </si>
  <si>
    <t>IKN "GÓRNIK" Iwonicz Zdrój</t>
  </si>
  <si>
    <t>CICHOŃ Łukasz</t>
  </si>
  <si>
    <t>CICHOŃ Sławomir</t>
  </si>
  <si>
    <t>ZIMA Tadeusz</t>
  </si>
  <si>
    <t>IKN GÓRNIK Iwonicz Zdrój</t>
  </si>
  <si>
    <t>Jakieła Patryk</t>
  </si>
  <si>
    <t>WOŁCZAŃSKI Paweł</t>
  </si>
  <si>
    <t>KIELAR Barbara</t>
  </si>
  <si>
    <t>WOJTAS Michał</t>
  </si>
  <si>
    <t>UKN "MELAFIR" Czarny Bór</t>
  </si>
  <si>
    <t>STEC Mateusz</t>
  </si>
  <si>
    <t>MATUSIK Mateusz</t>
  </si>
  <si>
    <t>SOBIES Przemysław</t>
  </si>
  <si>
    <t>DURKACZ Joanna</t>
  </si>
  <si>
    <t>MALINOWSKA Sylwia</t>
  </si>
  <si>
    <t>AZS AWF Wrocław</t>
  </si>
  <si>
    <t>KIEŁBASA Anna</t>
  </si>
  <si>
    <t>KOTAS Piotr</t>
  </si>
  <si>
    <t>ORŁOWSKI Szymon</t>
  </si>
  <si>
    <t>NOWACZYK Marcin</t>
  </si>
  <si>
    <t>KUFLOWSKA Dominika</t>
  </si>
  <si>
    <t>BERTINO Francesco</t>
  </si>
  <si>
    <t>UKS G-8 BIELANY</t>
  </si>
  <si>
    <t>KARCZMASZ Bartłomiej</t>
  </si>
  <si>
    <t>JAROSZ Aleksandra</t>
  </si>
  <si>
    <t>SZYDŁOWSKA Martyna</t>
  </si>
  <si>
    <t>NALEPA Aleksandra</t>
  </si>
  <si>
    <t>KRZYŻANOWSKI Wiktor</t>
  </si>
  <si>
    <t>MARLCZYK Damian</t>
  </si>
  <si>
    <t>WAGNER Maciej</t>
  </si>
  <si>
    <t>SZAFRANEK Damian</t>
  </si>
  <si>
    <t>PERKO Aleksei</t>
  </si>
  <si>
    <t>"DINAMO" Białoruś</t>
  </si>
  <si>
    <t>RAMANOWSKI Sergei</t>
  </si>
  <si>
    <t>SHARAPO Aleksei</t>
  </si>
  <si>
    <t>ABROMCHIK Aleksei</t>
  </si>
  <si>
    <t>MINGALEV Aleksandr</t>
  </si>
  <si>
    <t>POLICHUT Dmitrei</t>
  </si>
  <si>
    <t>SLAVNIKOV Andrei</t>
  </si>
  <si>
    <t>BURY Bartłomiej</t>
  </si>
  <si>
    <t>MKS KARKONOSZE/SMS Szkl.Poręba</t>
  </si>
  <si>
    <t>GWÓŻDŻ Grzegorz</t>
  </si>
  <si>
    <t>SEMERIAK Łukasz</t>
  </si>
  <si>
    <t>KRAJEWSKI Dariusz</t>
  </si>
  <si>
    <t>HUDOBA Jakub</t>
  </si>
  <si>
    <t>BERKOLEC Mateusz</t>
  </si>
  <si>
    <t>STRZAŁKOWSKI Adrian</t>
  </si>
  <si>
    <t>POŁUDNIAK Aneta</t>
  </si>
  <si>
    <t>MKS KARKONOSZE/SMS Szklar.Poręba</t>
  </si>
  <si>
    <t>WIJAS Jadwiga</t>
  </si>
  <si>
    <t>WOJDA Dorota</t>
  </si>
  <si>
    <t>BUCHLA Kamila</t>
  </si>
  <si>
    <t>FEDOR Magdalena</t>
  </si>
  <si>
    <t>MKS Karkonosze/SMS Szkl.Poręba</t>
  </si>
  <si>
    <t>SZCZĘCH Anna</t>
  </si>
  <si>
    <t>WOJDA Dominika</t>
  </si>
  <si>
    <t>MKS KARKONOSZE/SMS Szkl.Por.</t>
  </si>
  <si>
    <t>PEDYK Izabela</t>
  </si>
  <si>
    <t>NAUMOWICZ Patryk</t>
  </si>
  <si>
    <t>MAKÓWKA Dawid</t>
  </si>
  <si>
    <t>MALWINA Dawid</t>
  </si>
  <si>
    <t>WYCISK Tomasz</t>
  </si>
  <si>
    <t>WIESIOŁEK Błażej</t>
  </si>
  <si>
    <t>KĘDRA Paweł</t>
  </si>
  <si>
    <t>WYCISK Aleksandra</t>
  </si>
  <si>
    <t>KORSEK Martyna</t>
  </si>
  <si>
    <t>KODURA Natalia</t>
  </si>
  <si>
    <t>UKS SOKOLOWSKO</t>
  </si>
  <si>
    <t>JASZAK Krzysztof</t>
  </si>
  <si>
    <t>Start  15.12.2007 r. godz. 10.30</t>
  </si>
  <si>
    <t>JAN MURDZEK</t>
  </si>
  <si>
    <t xml:space="preserve">Start  15.12.2007r. godz.13.00 </t>
  </si>
  <si>
    <t xml:space="preserve">Start  15.12.2007 r. godz. </t>
  </si>
  <si>
    <t>BKS "WP-Kościelisko"/SMS Zakopane</t>
  </si>
  <si>
    <t>KRZYSIAK Andrzej</t>
  </si>
  <si>
    <t>Start  15.12.2007 r. godz. 10.16</t>
  </si>
  <si>
    <t>Start  15.12.2007 r. godz.10.00</t>
  </si>
  <si>
    <t>NIE WYSTARTOWAŁA:</t>
  </si>
  <si>
    <t>NIE UKOŃCZYŁA:</t>
  </si>
  <si>
    <t>Koniec godz.  10:50</t>
  </si>
  <si>
    <t xml:space="preserve">DELEGAT TECHNICZNY </t>
  </si>
  <si>
    <t>MURDZEK Jan</t>
  </si>
  <si>
    <t xml:space="preserve">SENIORZY  bieg  sprinterski  10 km  L S  </t>
  </si>
  <si>
    <t>Koniec godz.11,5</t>
  </si>
  <si>
    <t>NIE WYSTARTOWAŁ:</t>
  </si>
  <si>
    <t>Koniec godz.11:00</t>
  </si>
  <si>
    <t>NIE UKOŃCZYŁ:</t>
  </si>
  <si>
    <t>Koniec godz.11:33</t>
  </si>
  <si>
    <t>Koniec godz. 11:20</t>
  </si>
  <si>
    <t>MKS DUSZNIKI/SMS Duszniki</t>
  </si>
  <si>
    <t>strz</t>
  </si>
  <si>
    <t xml:space="preserve">JUNIORKI  bieg  sprinterski  7,5 km  L S  </t>
  </si>
  <si>
    <t>Koniec godz. 13,15</t>
  </si>
  <si>
    <t>Koniec godz.  13,30</t>
  </si>
  <si>
    <t>Koniec godz.13,45</t>
  </si>
  <si>
    <t>WYNIKI   OFICJALNE</t>
  </si>
  <si>
    <t xml:space="preserve">JUNIORZY MŁODSI - bieg  sprinterski   7,5 km  L S  </t>
  </si>
  <si>
    <t>Start  16.12.2007 r. godz. 11.05</t>
  </si>
  <si>
    <t>Start  16.12.2007 r. godz. 12.20</t>
  </si>
  <si>
    <t>KUFLOWSKA Dominika  PK</t>
  </si>
  <si>
    <t>Start  16.12.2007 r. godz. 13.00</t>
  </si>
  <si>
    <t>IKN GÓRNIK Iwonicz Zdrój/SMS Zakopane</t>
  </si>
  <si>
    <t xml:space="preserve">JUNIORKI  bieg  na dochodzenie  10 km  L L  S  S  </t>
  </si>
  <si>
    <t>Koniec  godz.</t>
  </si>
  <si>
    <t xml:space="preserve">MŁODZICZKI  bieg  na dochodzenie  4 km  L L S  </t>
  </si>
  <si>
    <t>Start  16.12.2007 r. godz. 13.30</t>
  </si>
  <si>
    <t>Start  16.12.2007 r. godz. 09.40</t>
  </si>
  <si>
    <t>Start  16.12.2007 r. godz. 10.30</t>
  </si>
  <si>
    <t>NIE WYSTARTOWAŁY:</t>
  </si>
  <si>
    <t>NIE WYSTARTOWALI:</t>
  </si>
  <si>
    <t>Koniec  godz. 10.50</t>
  </si>
  <si>
    <t>NIE UKOŃCZYLI:</t>
  </si>
  <si>
    <t>Koniec  godz. 12.10</t>
  </si>
  <si>
    <t>NIE  WYSTARTOWAŁA:</t>
  </si>
  <si>
    <t>4min</t>
  </si>
  <si>
    <t>KARA par.7.4.a</t>
  </si>
  <si>
    <t>KARA par. 7.4.a</t>
  </si>
  <si>
    <t>2 min</t>
  </si>
  <si>
    <t>4 min</t>
  </si>
  <si>
    <t>NIE   UKOŃCZYŁA:</t>
  </si>
  <si>
    <t>Koniec  godz. 14.00</t>
  </si>
  <si>
    <t>NIE  WYSTARTOWALI:</t>
  </si>
  <si>
    <t>Koniec  godz. 14.30</t>
  </si>
  <si>
    <t>JAKIEŁA Patryk</t>
  </si>
  <si>
    <t>MALINA Dawid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</si>
</sst>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166" fontId="1" fillId="0" borderId="7" xfId="0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/>
      <protection hidden="1" locked="0"/>
    </xf>
    <xf numFmtId="0" fontId="0" fillId="0" borderId="10" xfId="0" applyNumberFormat="1" applyFont="1" applyBorder="1" applyAlignment="1">
      <alignment horizontal="center"/>
    </xf>
    <xf numFmtId="166" fontId="0" fillId="0" borderId="11" xfId="0" applyNumberFormat="1" applyFont="1" applyBorder="1" applyAlignment="1" applyProtection="1">
      <alignment horizontal="center"/>
      <protection hidden="1" locked="0"/>
    </xf>
    <xf numFmtId="0" fontId="3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166" fontId="1" fillId="0" borderId="11" xfId="0" applyNumberFormat="1" applyFont="1" applyBorder="1" applyAlignment="1" applyProtection="1">
      <alignment horizontal="center"/>
      <protection hidden="1" locked="0"/>
    </xf>
    <xf numFmtId="0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6" fontId="0" fillId="0" borderId="18" xfId="0" applyNumberFormat="1" applyFont="1" applyBorder="1" applyAlignment="1" applyProtection="1">
      <alignment horizontal="center"/>
      <protection hidden="1" locked="0"/>
    </xf>
    <xf numFmtId="164" fontId="1" fillId="0" borderId="19" xfId="0" applyNumberFormat="1" applyFont="1" applyBorder="1" applyAlignment="1" applyProtection="1">
      <alignment horizontal="center"/>
      <protection hidden="1" locked="0"/>
    </xf>
    <xf numFmtId="164" fontId="1" fillId="0" borderId="17" xfId="0" applyNumberFormat="1" applyFont="1" applyBorder="1" applyAlignment="1" applyProtection="1">
      <alignment horizontal="center"/>
      <protection hidden="1" locked="0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66" fontId="0" fillId="0" borderId="20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164" fontId="1" fillId="0" borderId="22" xfId="0" applyNumberFormat="1" applyFont="1" applyBorder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6" fontId="12" fillId="0" borderId="18" xfId="0" applyNumberFormat="1" applyFont="1" applyBorder="1" applyAlignment="1">
      <alignment/>
    </xf>
    <xf numFmtId="166" fontId="12" fillId="0" borderId="20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7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horizontal="center"/>
      <protection hidden="1" locked="0"/>
    </xf>
    <xf numFmtId="166" fontId="1" fillId="0" borderId="0" xfId="0" applyNumberFormat="1" applyFont="1" applyBorder="1" applyAlignment="1" applyProtection="1">
      <alignment horizontal="center"/>
      <protection hidden="1" locked="0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0" fontId="1" fillId="0" borderId="0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6" fontId="11" fillId="0" borderId="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166" fontId="0" fillId="0" borderId="20" xfId="0" applyNumberFormat="1" applyFont="1" applyBorder="1" applyAlignment="1" applyProtection="1">
      <alignment horizontal="center"/>
      <protection hidden="1" locked="0"/>
    </xf>
    <xf numFmtId="0" fontId="0" fillId="0" borderId="2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5" fillId="0" borderId="0" xfId="0" applyFont="1" applyAlignment="1">
      <alignment/>
    </xf>
    <xf numFmtId="46" fontId="13" fillId="0" borderId="7" xfId="0" applyNumberFormat="1" applyFont="1" applyBorder="1" applyAlignment="1">
      <alignment horizontal="center"/>
    </xf>
    <xf numFmtId="46" fontId="13" fillId="0" borderId="11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6" fontId="1" fillId="0" borderId="6" xfId="0" applyNumberFormat="1" applyFont="1" applyBorder="1" applyAlignment="1" applyProtection="1">
      <alignment horizontal="center"/>
      <protection hidden="1" locked="0"/>
    </xf>
    <xf numFmtId="166" fontId="0" fillId="0" borderId="6" xfId="0" applyNumberFormat="1" applyFont="1" applyBorder="1" applyAlignment="1" applyProtection="1">
      <alignment horizontal="center"/>
      <protection hidden="1" locked="0"/>
    </xf>
    <xf numFmtId="166" fontId="12" fillId="0" borderId="24" xfId="0" applyNumberFormat="1" applyFont="1" applyBorder="1" applyAlignment="1">
      <alignment/>
    </xf>
    <xf numFmtId="166" fontId="0" fillId="0" borderId="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64" fontId="1" fillId="0" borderId="28" xfId="0" applyNumberFormat="1" applyFont="1" applyBorder="1" applyAlignment="1" applyProtection="1">
      <alignment horizontal="center"/>
      <protection hidden="1" locked="0"/>
    </xf>
    <xf numFmtId="166" fontId="0" fillId="0" borderId="27" xfId="0" applyNumberFormat="1" applyFont="1" applyBorder="1" applyAlignment="1" applyProtection="1">
      <alignment horizontal="center"/>
      <protection hidden="1" locked="0"/>
    </xf>
    <xf numFmtId="0" fontId="0" fillId="0" borderId="27" xfId="0" applyNumberFormat="1" applyFont="1" applyBorder="1" applyAlignment="1">
      <alignment horizontal="center"/>
    </xf>
    <xf numFmtId="166" fontId="0" fillId="0" borderId="29" xfId="0" applyNumberFormat="1" applyFont="1" applyBorder="1" applyAlignment="1" applyProtection="1">
      <alignment horizontal="center"/>
      <protection hidden="1" locked="0"/>
    </xf>
    <xf numFmtId="166" fontId="1" fillId="0" borderId="29" xfId="0" applyNumberFormat="1" applyFont="1" applyBorder="1" applyAlignment="1" applyProtection="1">
      <alignment horizontal="center"/>
      <protection hidden="1" locked="0"/>
    </xf>
    <xf numFmtId="166" fontId="12" fillId="0" borderId="30" xfId="0" applyNumberFormat="1" applyFont="1" applyBorder="1" applyAlignment="1">
      <alignment/>
    </xf>
    <xf numFmtId="166" fontId="0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/>
    </xf>
    <xf numFmtId="166" fontId="1" fillId="0" borderId="27" xfId="0" applyNumberFormat="1" applyFont="1" applyBorder="1" applyAlignment="1" applyProtection="1">
      <alignment horizontal="center"/>
      <protection hidden="1" locked="0"/>
    </xf>
    <xf numFmtId="166" fontId="0" fillId="0" borderId="30" xfId="0" applyNumberFormat="1" applyFont="1" applyBorder="1" applyAlignment="1" applyProtection="1">
      <alignment horizontal="center"/>
      <protection hidden="1" locked="0"/>
    </xf>
    <xf numFmtId="0" fontId="1" fillId="0" borderId="27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6" fontId="13" fillId="0" borderId="6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6" fontId="13" fillId="0" borderId="27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46" fontId="13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166" fontId="0" fillId="0" borderId="7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0</xdr:row>
      <xdr:rowOff>142875</xdr:rowOff>
    </xdr:from>
    <xdr:to>
      <xdr:col>5</xdr:col>
      <xdr:colOff>1828800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42875"/>
          <a:ext cx="1190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0</xdr:row>
      <xdr:rowOff>142875</xdr:rowOff>
    </xdr:from>
    <xdr:to>
      <xdr:col>5</xdr:col>
      <xdr:colOff>1828800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42875"/>
          <a:ext cx="1190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0</xdr:row>
      <xdr:rowOff>142875</xdr:rowOff>
    </xdr:from>
    <xdr:to>
      <xdr:col>5</xdr:col>
      <xdr:colOff>1828800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42875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142875</xdr:rowOff>
    </xdr:from>
    <xdr:to>
      <xdr:col>5</xdr:col>
      <xdr:colOff>1828800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42875"/>
          <a:ext cx="1190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142875</xdr:rowOff>
    </xdr:from>
    <xdr:to>
      <xdr:col>5</xdr:col>
      <xdr:colOff>1828800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42875"/>
          <a:ext cx="1190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0</xdr:row>
      <xdr:rowOff>142875</xdr:rowOff>
    </xdr:from>
    <xdr:to>
      <xdr:col>5</xdr:col>
      <xdr:colOff>1828800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42875"/>
          <a:ext cx="1190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0</xdr:rowOff>
    </xdr:from>
    <xdr:to>
      <xdr:col>5</xdr:col>
      <xdr:colOff>1609725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0"/>
          <a:ext cx="1190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952500</xdr:colOff>
      <xdr:row>0</xdr:row>
      <xdr:rowOff>0</xdr:rowOff>
    </xdr:from>
    <xdr:to>
      <xdr:col>5</xdr:col>
      <xdr:colOff>2181225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0</xdr:rowOff>
    </xdr:from>
    <xdr:to>
      <xdr:col>8</xdr:col>
      <xdr:colOff>0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0"/>
          <a:ext cx="1600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0</xdr:rowOff>
    </xdr:from>
    <xdr:to>
      <xdr:col>5</xdr:col>
      <xdr:colOff>2019300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0"/>
          <a:ext cx="1352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0</xdr:rowOff>
    </xdr:from>
    <xdr:to>
      <xdr:col>5</xdr:col>
      <xdr:colOff>1752600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1190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142875</xdr:rowOff>
    </xdr:from>
    <xdr:to>
      <xdr:col>5</xdr:col>
      <xdr:colOff>1828800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42875"/>
          <a:ext cx="1190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142875</xdr:rowOff>
    </xdr:from>
    <xdr:to>
      <xdr:col>5</xdr:col>
      <xdr:colOff>1581150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42875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55"/>
  <sheetViews>
    <sheetView showGridLines="0" tabSelected="1" workbookViewId="0" topLeftCell="A13">
      <selection activeCell="S10" sqref="S10"/>
    </sheetView>
  </sheetViews>
  <sheetFormatPr defaultColWidth="9.00390625" defaultRowHeight="12.75"/>
  <cols>
    <col min="1" max="1" width="0.875" style="0" customWidth="1"/>
    <col min="2" max="2" width="2.875" style="0" customWidth="1"/>
    <col min="3" max="3" width="2.75390625" style="0" customWidth="1"/>
    <col min="4" max="4" width="19.875" style="0" customWidth="1"/>
    <col min="5" max="5" width="3.00390625" style="0" customWidth="1"/>
    <col min="6" max="6" width="27.25390625" style="0" customWidth="1"/>
    <col min="7" max="7" width="11.75390625" style="0" hidden="1" customWidth="1"/>
    <col min="8" max="8" width="11.625" style="0" hidden="1" customWidth="1"/>
    <col min="9" max="9" width="10.125" style="0" customWidth="1"/>
    <col min="10" max="11" width="2.25390625" style="0" customWidth="1"/>
    <col min="12" max="12" width="11.25390625" style="0" hidden="1" customWidth="1"/>
    <col min="13" max="13" width="9.75390625" style="0" customWidth="1"/>
    <col min="14" max="14" width="10.125" style="0" customWidth="1"/>
    <col min="15" max="15" width="2.375" style="44" customWidth="1"/>
    <col min="16" max="16" width="3.25390625" style="0" customWidth="1"/>
  </cols>
  <sheetData>
    <row r="8" spans="1:16" ht="23.25" customHeight="1">
      <c r="A8" s="164" t="s">
        <v>52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16" ht="23.25" customHeight="1">
      <c r="A9" s="164" t="s">
        <v>61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16" ht="23.25" customHeight="1">
      <c r="A10" s="164" t="s">
        <v>58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1" spans="1:16" ht="23.25" customHeight="1">
      <c r="A11" s="165" t="s">
        <v>71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2" ht="18">
      <c r="A12" s="37"/>
      <c r="B12" s="36"/>
      <c r="C12" s="36"/>
      <c r="D12" s="36"/>
      <c r="E12" s="37"/>
      <c r="F12" s="36"/>
      <c r="G12" s="35"/>
      <c r="H12" s="35"/>
      <c r="I12" s="35"/>
      <c r="J12" s="35"/>
      <c r="K12" s="35"/>
      <c r="L12" s="35"/>
    </row>
    <row r="13" spans="1:16" ht="18">
      <c r="A13" s="165" t="s">
        <v>241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4" spans="1:13" ht="14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M14" s="13"/>
    </row>
    <row r="15" spans="2:11" ht="15.75">
      <c r="B15" s="33" t="s">
        <v>53</v>
      </c>
      <c r="C15" s="34"/>
      <c r="D15" s="34"/>
      <c r="E15" s="34"/>
      <c r="F15" s="5"/>
      <c r="G15" s="5"/>
      <c r="H15" s="5"/>
      <c r="I15" s="5"/>
      <c r="J15" s="5"/>
      <c r="K15" s="5"/>
    </row>
    <row r="16" spans="2:5" ht="15.75">
      <c r="B16" s="34"/>
      <c r="C16" s="33"/>
      <c r="D16" s="33"/>
      <c r="E16" s="33"/>
    </row>
    <row r="17" spans="2:13" ht="15.75">
      <c r="B17" s="33" t="s">
        <v>221</v>
      </c>
      <c r="C17" s="33"/>
      <c r="D17" s="33"/>
      <c r="E17" s="33"/>
      <c r="K17" s="33"/>
      <c r="L17" s="33"/>
      <c r="M17" s="33" t="s">
        <v>233</v>
      </c>
    </row>
    <row r="18" ht="13.5" thickBot="1"/>
    <row r="19" spans="2:16" ht="16.5" thickBot="1">
      <c r="B19" s="1" t="s">
        <v>13</v>
      </c>
      <c r="C19" s="1" t="s">
        <v>0</v>
      </c>
      <c r="D19" s="2" t="s">
        <v>17</v>
      </c>
      <c r="E19" s="46" t="s">
        <v>19</v>
      </c>
      <c r="F19" s="4" t="s">
        <v>14</v>
      </c>
      <c r="G19" s="2" t="s">
        <v>1</v>
      </c>
      <c r="H19" s="3" t="s">
        <v>1</v>
      </c>
      <c r="I19" s="2" t="s">
        <v>1</v>
      </c>
      <c r="J19" s="163" t="s">
        <v>236</v>
      </c>
      <c r="K19" s="163"/>
      <c r="L19" s="2" t="s">
        <v>8</v>
      </c>
      <c r="M19" s="2" t="s">
        <v>1</v>
      </c>
      <c r="N19" s="15" t="s">
        <v>11</v>
      </c>
      <c r="O19" s="15" t="s">
        <v>15</v>
      </c>
      <c r="P19" s="96" t="s">
        <v>51</v>
      </c>
    </row>
    <row r="20" spans="2:16" ht="16.5" thickBot="1">
      <c r="B20" s="23"/>
      <c r="C20" s="23"/>
      <c r="D20" s="14"/>
      <c r="E20" s="47"/>
      <c r="F20" s="24"/>
      <c r="G20" s="14" t="s">
        <v>2</v>
      </c>
      <c r="H20" s="24" t="s">
        <v>3</v>
      </c>
      <c r="I20" s="14" t="s">
        <v>10</v>
      </c>
      <c r="J20" s="2" t="s">
        <v>6</v>
      </c>
      <c r="K20" s="41" t="s">
        <v>7</v>
      </c>
      <c r="L20" s="14" t="s">
        <v>9</v>
      </c>
      <c r="M20" s="20" t="s">
        <v>5</v>
      </c>
      <c r="N20" s="16" t="s">
        <v>12</v>
      </c>
      <c r="O20" s="16"/>
      <c r="P20" s="20" t="s">
        <v>50</v>
      </c>
    </row>
    <row r="21" spans="2:16" ht="12.75">
      <c r="B21" s="22">
        <v>1</v>
      </c>
      <c r="C21" s="22">
        <v>28</v>
      </c>
      <c r="D21" s="25" t="s">
        <v>185</v>
      </c>
      <c r="E21" s="48">
        <v>89</v>
      </c>
      <c r="F21" s="95" t="s">
        <v>186</v>
      </c>
      <c r="G21" s="43">
        <v>0.429166666666667</v>
      </c>
      <c r="H21" s="26">
        <v>0.45190625</v>
      </c>
      <c r="I21" s="30">
        <f aca="true" t="shared" si="0" ref="I21:I38">H21-G21</f>
        <v>0.022739583333333035</v>
      </c>
      <c r="J21" s="67">
        <v>2</v>
      </c>
      <c r="K21" s="86">
        <v>3</v>
      </c>
      <c r="L21" s="19">
        <v>0</v>
      </c>
      <c r="M21" s="26">
        <f aca="true" t="shared" si="1" ref="M21:M38">H21-G21+(J21+K21)*L21</f>
        <v>0.022739583333333035</v>
      </c>
      <c r="N21" s="39">
        <f>M21-M$21</f>
        <v>0</v>
      </c>
      <c r="O21" s="81" t="s">
        <v>66</v>
      </c>
      <c r="P21" s="40">
        <v>11</v>
      </c>
    </row>
    <row r="22" spans="2:16" ht="12.75">
      <c r="B22" s="9">
        <v>2</v>
      </c>
      <c r="C22" s="9">
        <v>42</v>
      </c>
      <c r="D22" s="10" t="s">
        <v>164</v>
      </c>
      <c r="E22" s="45">
        <v>89</v>
      </c>
      <c r="F22" s="91" t="s">
        <v>161</v>
      </c>
      <c r="G22" s="32">
        <v>0.434027777777778</v>
      </c>
      <c r="H22" s="12">
        <v>0.45680208333333333</v>
      </c>
      <c r="I22" s="85">
        <f t="shared" si="0"/>
        <v>0.02277430555555532</v>
      </c>
      <c r="J22" s="67">
        <v>1</v>
      </c>
      <c r="K22" s="18">
        <v>3</v>
      </c>
      <c r="L22" s="19">
        <v>0</v>
      </c>
      <c r="M22" s="26">
        <f t="shared" si="1"/>
        <v>0.02277430555555532</v>
      </c>
      <c r="N22" s="38">
        <f>M22-M$21</f>
        <v>3.472222222228316E-05</v>
      </c>
      <c r="O22" s="82" t="s">
        <v>66</v>
      </c>
      <c r="P22" s="29">
        <v>10</v>
      </c>
    </row>
    <row r="23" spans="2:16" ht="12.75">
      <c r="B23" s="22">
        <v>3</v>
      </c>
      <c r="C23" s="9">
        <v>44</v>
      </c>
      <c r="D23" s="10" t="s">
        <v>29</v>
      </c>
      <c r="E23" s="45">
        <v>88</v>
      </c>
      <c r="F23" s="91" t="s">
        <v>75</v>
      </c>
      <c r="G23" s="32">
        <v>0.434722222222222</v>
      </c>
      <c r="H23" s="12">
        <v>0.4575347222222222</v>
      </c>
      <c r="I23" s="85">
        <f t="shared" si="0"/>
        <v>0.02281250000000018</v>
      </c>
      <c r="J23" s="67">
        <v>1</v>
      </c>
      <c r="K23" s="86">
        <v>2</v>
      </c>
      <c r="L23" s="19">
        <v>0</v>
      </c>
      <c r="M23" s="26">
        <f t="shared" si="1"/>
        <v>0.02281250000000018</v>
      </c>
      <c r="N23" s="38">
        <f aca="true" t="shared" si="2" ref="N23:N38">M23-M$21</f>
        <v>7.291666666714436E-05</v>
      </c>
      <c r="O23" s="82" t="s">
        <v>66</v>
      </c>
      <c r="P23" s="29">
        <v>9</v>
      </c>
    </row>
    <row r="24" spans="2:16" ht="12.75">
      <c r="B24" s="22">
        <v>4</v>
      </c>
      <c r="C24" s="9">
        <v>29</v>
      </c>
      <c r="D24" s="10" t="s">
        <v>30</v>
      </c>
      <c r="E24" s="45">
        <v>88</v>
      </c>
      <c r="F24" s="89" t="s">
        <v>75</v>
      </c>
      <c r="G24" s="32">
        <v>0.429513888888889</v>
      </c>
      <c r="H24" s="12">
        <v>0.4525474537037037</v>
      </c>
      <c r="I24" s="85">
        <f t="shared" si="0"/>
        <v>0.023033564814814722</v>
      </c>
      <c r="J24" s="67">
        <v>3</v>
      </c>
      <c r="K24" s="86">
        <v>3</v>
      </c>
      <c r="L24" s="19">
        <v>0</v>
      </c>
      <c r="M24" s="26">
        <f t="shared" si="1"/>
        <v>0.023033564814814722</v>
      </c>
      <c r="N24" s="38">
        <f t="shared" si="2"/>
        <v>0.00029398148148168657</v>
      </c>
      <c r="O24" s="82" t="s">
        <v>66</v>
      </c>
      <c r="P24" s="29">
        <v>8</v>
      </c>
    </row>
    <row r="25" spans="2:16" ht="12.75">
      <c r="B25" s="22">
        <v>5</v>
      </c>
      <c r="C25" s="9">
        <v>38</v>
      </c>
      <c r="D25" s="10" t="s">
        <v>23</v>
      </c>
      <c r="E25" s="45">
        <v>89</v>
      </c>
      <c r="F25" s="91" t="s">
        <v>117</v>
      </c>
      <c r="G25" s="32">
        <v>0.432638888888889</v>
      </c>
      <c r="H25" s="12">
        <v>0.4556840277777778</v>
      </c>
      <c r="I25" s="85">
        <f t="shared" si="0"/>
        <v>0.02304513888888876</v>
      </c>
      <c r="J25" s="67">
        <v>1</v>
      </c>
      <c r="K25" s="86">
        <v>2</v>
      </c>
      <c r="L25" s="19">
        <v>0</v>
      </c>
      <c r="M25" s="26">
        <f t="shared" si="1"/>
        <v>0.02304513888888876</v>
      </c>
      <c r="N25" s="38">
        <f t="shared" si="2"/>
        <v>0.00030555555555572544</v>
      </c>
      <c r="O25" s="82" t="s">
        <v>66</v>
      </c>
      <c r="P25" s="29">
        <v>7</v>
      </c>
    </row>
    <row r="26" spans="2:16" ht="12.75">
      <c r="B26" s="22">
        <v>6</v>
      </c>
      <c r="C26" s="9">
        <v>25</v>
      </c>
      <c r="D26" s="10" t="s">
        <v>163</v>
      </c>
      <c r="E26" s="45">
        <v>87</v>
      </c>
      <c r="F26" s="91" t="s">
        <v>161</v>
      </c>
      <c r="G26" s="32">
        <v>0.428125</v>
      </c>
      <c r="H26" s="12">
        <v>0.4512974537037037</v>
      </c>
      <c r="I26" s="85">
        <f>H26-G26</f>
        <v>0.023172453703703744</v>
      </c>
      <c r="J26" s="67">
        <v>1</v>
      </c>
      <c r="K26" s="86">
        <v>2</v>
      </c>
      <c r="L26" s="19">
        <v>0</v>
      </c>
      <c r="M26" s="26">
        <f>H26-G26+(J26+K26)*L26</f>
        <v>0.023172453703703744</v>
      </c>
      <c r="N26" s="38">
        <f t="shared" si="2"/>
        <v>0.0004328703703707082</v>
      </c>
      <c r="O26" s="82" t="s">
        <v>66</v>
      </c>
      <c r="P26" s="29">
        <v>6</v>
      </c>
    </row>
    <row r="27" spans="2:16" ht="12.75">
      <c r="B27" s="22">
        <v>7</v>
      </c>
      <c r="C27" s="9">
        <v>32</v>
      </c>
      <c r="D27" s="10" t="s">
        <v>31</v>
      </c>
      <c r="E27" s="45">
        <v>88</v>
      </c>
      <c r="F27" s="89" t="s">
        <v>219</v>
      </c>
      <c r="G27" s="32">
        <v>0.430555555555556</v>
      </c>
      <c r="H27" s="12">
        <v>0.45378587962962963</v>
      </c>
      <c r="I27" s="85">
        <f t="shared" si="0"/>
        <v>0.023230324074073605</v>
      </c>
      <c r="J27" s="67">
        <v>2</v>
      </c>
      <c r="K27" s="86">
        <v>3</v>
      </c>
      <c r="L27" s="19">
        <v>0</v>
      </c>
      <c r="M27" s="26">
        <f t="shared" si="1"/>
        <v>0.023230324074073605</v>
      </c>
      <c r="N27" s="38">
        <f t="shared" si="2"/>
        <v>0.0004907407407405695</v>
      </c>
      <c r="O27" s="82" t="s">
        <v>66</v>
      </c>
      <c r="P27" s="29">
        <v>5</v>
      </c>
    </row>
    <row r="28" spans="2:16" ht="12.75">
      <c r="B28" s="22">
        <v>8</v>
      </c>
      <c r="C28" s="9">
        <v>43</v>
      </c>
      <c r="D28" s="10" t="s">
        <v>21</v>
      </c>
      <c r="E28" s="45">
        <v>88</v>
      </c>
      <c r="F28" s="91" t="s">
        <v>117</v>
      </c>
      <c r="G28" s="32">
        <v>0.434375</v>
      </c>
      <c r="H28" s="12">
        <v>0.45771875</v>
      </c>
      <c r="I28" s="85">
        <f t="shared" si="0"/>
        <v>0.023343749999999996</v>
      </c>
      <c r="J28" s="67">
        <v>0</v>
      </c>
      <c r="K28" s="86">
        <v>1</v>
      </c>
      <c r="L28" s="19">
        <v>0</v>
      </c>
      <c r="M28" s="26">
        <f t="shared" si="1"/>
        <v>0.023343749999999996</v>
      </c>
      <c r="N28" s="38">
        <f t="shared" si="2"/>
        <v>0.000604166666666961</v>
      </c>
      <c r="O28" s="82" t="s">
        <v>66</v>
      </c>
      <c r="P28" s="29">
        <v>4</v>
      </c>
    </row>
    <row r="29" spans="2:16" ht="12.75">
      <c r="B29" s="22">
        <v>9</v>
      </c>
      <c r="C29" s="9">
        <v>36</v>
      </c>
      <c r="D29" s="10" t="s">
        <v>25</v>
      </c>
      <c r="E29" s="45">
        <v>89</v>
      </c>
      <c r="F29" s="91" t="s">
        <v>89</v>
      </c>
      <c r="G29" s="32">
        <v>0.431944444444444</v>
      </c>
      <c r="H29" s="12">
        <v>0.455787037037037</v>
      </c>
      <c r="I29" s="85">
        <f t="shared" si="0"/>
        <v>0.02384259259259297</v>
      </c>
      <c r="J29" s="67">
        <v>2</v>
      </c>
      <c r="K29" s="86">
        <v>2</v>
      </c>
      <c r="L29" s="19">
        <v>0</v>
      </c>
      <c r="M29" s="26">
        <f t="shared" si="1"/>
        <v>0.02384259259259297</v>
      </c>
      <c r="N29" s="38">
        <f t="shared" si="2"/>
        <v>0.001103009259259935</v>
      </c>
      <c r="O29" s="82" t="s">
        <v>66</v>
      </c>
      <c r="P29" s="29">
        <v>3</v>
      </c>
    </row>
    <row r="30" spans="2:16" ht="12.75">
      <c r="B30" s="22">
        <v>10</v>
      </c>
      <c r="C30" s="9">
        <v>30</v>
      </c>
      <c r="D30" s="10" t="s">
        <v>188</v>
      </c>
      <c r="E30" s="45">
        <v>89</v>
      </c>
      <c r="F30" s="91" t="s">
        <v>186</v>
      </c>
      <c r="G30" s="32">
        <v>0.429861111111111</v>
      </c>
      <c r="H30" s="12">
        <v>0.45379282407407406</v>
      </c>
      <c r="I30" s="85">
        <f t="shared" si="0"/>
        <v>0.023931712962963037</v>
      </c>
      <c r="J30" s="67">
        <v>2</v>
      </c>
      <c r="K30" s="86">
        <v>4</v>
      </c>
      <c r="L30" s="19">
        <v>0</v>
      </c>
      <c r="M30" s="26">
        <f t="shared" si="1"/>
        <v>0.023931712962963037</v>
      </c>
      <c r="N30" s="38">
        <f t="shared" si="2"/>
        <v>0.001192129629630001</v>
      </c>
      <c r="O30" s="82" t="s">
        <v>66</v>
      </c>
      <c r="P30" s="29">
        <v>2</v>
      </c>
    </row>
    <row r="31" spans="2:16" ht="12.75">
      <c r="B31" s="22">
        <v>11</v>
      </c>
      <c r="C31" s="9">
        <v>45</v>
      </c>
      <c r="D31" s="10" t="s">
        <v>131</v>
      </c>
      <c r="E31" s="45">
        <v>89</v>
      </c>
      <c r="F31" s="91" t="s">
        <v>117</v>
      </c>
      <c r="G31" s="32">
        <v>0.435069444444444</v>
      </c>
      <c r="H31" s="12">
        <v>0.45953356481481483</v>
      </c>
      <c r="I31" s="85">
        <f t="shared" si="0"/>
        <v>0.024464120370370823</v>
      </c>
      <c r="J31" s="67">
        <v>1</v>
      </c>
      <c r="K31" s="86">
        <v>4</v>
      </c>
      <c r="L31" s="19">
        <v>0</v>
      </c>
      <c r="M31" s="26">
        <f t="shared" si="1"/>
        <v>0.024464120370370823</v>
      </c>
      <c r="N31" s="38">
        <f t="shared" si="2"/>
        <v>0.0017245370370377877</v>
      </c>
      <c r="O31" s="82" t="s">
        <v>66</v>
      </c>
      <c r="P31" s="29">
        <v>1</v>
      </c>
    </row>
    <row r="32" spans="2:16" ht="12.75">
      <c r="B32" s="22">
        <v>12</v>
      </c>
      <c r="C32" s="9">
        <v>40</v>
      </c>
      <c r="D32" s="10" t="s">
        <v>102</v>
      </c>
      <c r="E32" s="45">
        <v>89</v>
      </c>
      <c r="F32" s="91" t="s">
        <v>100</v>
      </c>
      <c r="G32" s="32">
        <v>0.433333333333333</v>
      </c>
      <c r="H32" s="12">
        <v>0.4579814814814815</v>
      </c>
      <c r="I32" s="85">
        <f t="shared" si="0"/>
        <v>0.024648148148148474</v>
      </c>
      <c r="J32" s="67">
        <v>1</v>
      </c>
      <c r="K32" s="86">
        <v>3</v>
      </c>
      <c r="L32" s="19">
        <v>0</v>
      </c>
      <c r="M32" s="26">
        <f t="shared" si="1"/>
        <v>0.024648148148148474</v>
      </c>
      <c r="N32" s="38">
        <f t="shared" si="2"/>
        <v>0.0019085648148154388</v>
      </c>
      <c r="O32" s="82" t="s">
        <v>66</v>
      </c>
      <c r="P32" s="29"/>
    </row>
    <row r="33" spans="2:16" ht="12.75">
      <c r="B33" s="22">
        <v>13</v>
      </c>
      <c r="C33" s="9">
        <v>41</v>
      </c>
      <c r="D33" s="10" t="s">
        <v>24</v>
      </c>
      <c r="E33" s="45">
        <v>89</v>
      </c>
      <c r="F33" s="91" t="s">
        <v>117</v>
      </c>
      <c r="G33" s="32">
        <v>0.433680555555556</v>
      </c>
      <c r="H33" s="12">
        <v>0.4585011574074074</v>
      </c>
      <c r="I33" s="85">
        <f t="shared" si="0"/>
        <v>0.024820601851851365</v>
      </c>
      <c r="J33" s="67">
        <v>1</v>
      </c>
      <c r="K33" s="18">
        <v>4</v>
      </c>
      <c r="L33" s="19">
        <v>0</v>
      </c>
      <c r="M33" s="26">
        <f t="shared" si="1"/>
        <v>0.024820601851851365</v>
      </c>
      <c r="N33" s="38">
        <f t="shared" si="2"/>
        <v>0.0020810185185183294</v>
      </c>
      <c r="O33" s="82" t="s">
        <v>66</v>
      </c>
      <c r="P33" s="29"/>
    </row>
    <row r="34" spans="2:16" ht="12.75">
      <c r="B34" s="22">
        <v>14</v>
      </c>
      <c r="C34" s="9">
        <v>39</v>
      </c>
      <c r="D34" s="10" t="s">
        <v>22</v>
      </c>
      <c r="E34" s="45">
        <v>88</v>
      </c>
      <c r="F34" s="91" t="s">
        <v>161</v>
      </c>
      <c r="G34" s="32">
        <v>0.432986111111111</v>
      </c>
      <c r="H34" s="12">
        <v>0.4588587962962963</v>
      </c>
      <c r="I34" s="85">
        <f t="shared" si="0"/>
        <v>0.025872685185185262</v>
      </c>
      <c r="J34" s="67">
        <v>1</v>
      </c>
      <c r="K34" s="18">
        <v>1</v>
      </c>
      <c r="L34" s="19">
        <v>0</v>
      </c>
      <c r="M34" s="26">
        <f t="shared" si="1"/>
        <v>0.025872685185185262</v>
      </c>
      <c r="N34" s="38">
        <f t="shared" si="2"/>
        <v>0.003133101851852227</v>
      </c>
      <c r="O34" s="82" t="s">
        <v>64</v>
      </c>
      <c r="P34" s="29"/>
    </row>
    <row r="35" spans="2:16" ht="12.75">
      <c r="B35" s="22">
        <v>15</v>
      </c>
      <c r="C35" s="9">
        <v>37</v>
      </c>
      <c r="D35" s="10" t="s">
        <v>187</v>
      </c>
      <c r="E35" s="45">
        <v>89</v>
      </c>
      <c r="F35" s="91" t="s">
        <v>186</v>
      </c>
      <c r="G35" s="32">
        <v>0.432291666666667</v>
      </c>
      <c r="H35" s="12">
        <v>0.458625</v>
      </c>
      <c r="I35" s="85">
        <f t="shared" si="0"/>
        <v>0.026333333333332987</v>
      </c>
      <c r="J35" s="67">
        <v>3</v>
      </c>
      <c r="K35" s="18">
        <v>5</v>
      </c>
      <c r="L35" s="19">
        <v>0</v>
      </c>
      <c r="M35" s="26">
        <f t="shared" si="1"/>
        <v>0.026333333333332987</v>
      </c>
      <c r="N35" s="38">
        <f t="shared" si="2"/>
        <v>0.003593749999999951</v>
      </c>
      <c r="O35" s="82" t="s">
        <v>64</v>
      </c>
      <c r="P35" s="29"/>
    </row>
    <row r="36" spans="2:16" ht="12.75">
      <c r="B36" s="22">
        <v>16</v>
      </c>
      <c r="C36" s="9">
        <v>26</v>
      </c>
      <c r="D36" s="10" t="s">
        <v>165</v>
      </c>
      <c r="E36" s="45">
        <v>89</v>
      </c>
      <c r="F36" s="91" t="s">
        <v>161</v>
      </c>
      <c r="G36" s="32">
        <v>0.4284722222222222</v>
      </c>
      <c r="H36" s="12">
        <v>0.4556145833333333</v>
      </c>
      <c r="I36" s="85">
        <f>H36-G36</f>
        <v>0.027142361111111124</v>
      </c>
      <c r="J36" s="67">
        <v>1</v>
      </c>
      <c r="K36" s="18">
        <v>3</v>
      </c>
      <c r="L36" s="19">
        <v>0</v>
      </c>
      <c r="M36" s="26">
        <f>H36-G36+(J36+K36)*L36</f>
        <v>0.027142361111111124</v>
      </c>
      <c r="N36" s="38">
        <f t="shared" si="2"/>
        <v>0.0044027777777780885</v>
      </c>
      <c r="O36" s="82"/>
      <c r="P36" s="29"/>
    </row>
    <row r="37" spans="2:16" ht="12.75">
      <c r="B37" s="22">
        <v>17</v>
      </c>
      <c r="C37" s="9">
        <v>33</v>
      </c>
      <c r="D37" s="10" t="s">
        <v>26</v>
      </c>
      <c r="E37" s="45">
        <v>89</v>
      </c>
      <c r="F37" s="91" t="s">
        <v>146</v>
      </c>
      <c r="G37" s="32">
        <v>0.430902777777778</v>
      </c>
      <c r="H37" s="12">
        <v>0.4581006944444444</v>
      </c>
      <c r="I37" s="85">
        <f t="shared" si="0"/>
        <v>0.027197916666666377</v>
      </c>
      <c r="J37" s="67">
        <v>1</v>
      </c>
      <c r="K37" s="18">
        <v>2</v>
      </c>
      <c r="L37" s="19">
        <v>0</v>
      </c>
      <c r="M37" s="26">
        <f t="shared" si="1"/>
        <v>0.027197916666666377</v>
      </c>
      <c r="N37" s="38">
        <f t="shared" si="2"/>
        <v>0.004458333333333342</v>
      </c>
      <c r="O37" s="82"/>
      <c r="P37" s="29"/>
    </row>
    <row r="38" spans="2:16" ht="12.75">
      <c r="B38" s="22">
        <v>18</v>
      </c>
      <c r="C38" s="9">
        <v>34</v>
      </c>
      <c r="D38" s="10" t="s">
        <v>90</v>
      </c>
      <c r="E38" s="45">
        <v>88</v>
      </c>
      <c r="F38" s="91" t="s">
        <v>89</v>
      </c>
      <c r="G38" s="32">
        <v>0.43125</v>
      </c>
      <c r="H38" s="12">
        <v>0.4588263888888889</v>
      </c>
      <c r="I38" s="85">
        <f t="shared" si="0"/>
        <v>0.02757638888888886</v>
      </c>
      <c r="J38" s="67">
        <v>3</v>
      </c>
      <c r="K38" s="18">
        <v>3</v>
      </c>
      <c r="L38" s="19">
        <v>0</v>
      </c>
      <c r="M38" s="26">
        <f t="shared" si="1"/>
        <v>0.02757638888888886</v>
      </c>
      <c r="N38" s="38">
        <f t="shared" si="2"/>
        <v>0.004836805555555823</v>
      </c>
      <c r="O38" s="82"/>
      <c r="P38" s="29"/>
    </row>
    <row r="39" spans="2:16" ht="12.75">
      <c r="B39" s="9"/>
      <c r="C39" s="9"/>
      <c r="D39" s="10"/>
      <c r="E39" s="45"/>
      <c r="F39" s="11"/>
      <c r="G39" s="32"/>
      <c r="H39" s="17"/>
      <c r="I39" s="30"/>
      <c r="J39" s="67"/>
      <c r="K39" s="18"/>
      <c r="L39" s="19"/>
      <c r="M39" s="26"/>
      <c r="N39" s="38"/>
      <c r="O39" s="82"/>
      <c r="P39" s="29"/>
    </row>
    <row r="40" ht="12.75">
      <c r="J40" s="42"/>
    </row>
    <row r="42" ht="12.75">
      <c r="D42" s="79" t="s">
        <v>230</v>
      </c>
    </row>
    <row r="43" spans="3:6" ht="12.75">
      <c r="C43" s="71">
        <v>27</v>
      </c>
      <c r="D43" s="73" t="s">
        <v>27</v>
      </c>
      <c r="E43" s="72">
        <v>89</v>
      </c>
      <c r="F43" s="71" t="s">
        <v>28</v>
      </c>
    </row>
    <row r="44" spans="3:6" ht="12.75">
      <c r="C44" s="71">
        <v>35</v>
      </c>
      <c r="D44" s="73" t="s">
        <v>18</v>
      </c>
      <c r="E44" s="72">
        <v>87</v>
      </c>
      <c r="F44" s="71" t="s">
        <v>28</v>
      </c>
    </row>
    <row r="45" ht="12.75">
      <c r="D45" s="79"/>
    </row>
    <row r="46" ht="12.75">
      <c r="D46" s="79"/>
    </row>
    <row r="47" spans="3:6" ht="12.75">
      <c r="C47" s="71"/>
      <c r="D47" s="73" t="s">
        <v>232</v>
      </c>
      <c r="E47" s="72"/>
      <c r="F47" s="71"/>
    </row>
    <row r="48" spans="3:14" ht="15.75">
      <c r="C48" s="71">
        <v>31</v>
      </c>
      <c r="D48" s="73" t="s">
        <v>141</v>
      </c>
      <c r="E48" s="72">
        <v>89</v>
      </c>
      <c r="F48" s="72" t="s">
        <v>139</v>
      </c>
      <c r="L48" s="33"/>
      <c r="M48" s="33"/>
      <c r="N48" s="33"/>
    </row>
    <row r="49" spans="4:14" ht="15.75">
      <c r="D49" s="79"/>
      <c r="L49" s="33" t="s">
        <v>16</v>
      </c>
      <c r="M49" t="s">
        <v>226</v>
      </c>
      <c r="N49" s="33"/>
    </row>
    <row r="50" spans="3:14" ht="15.75">
      <c r="C50" s="71"/>
      <c r="D50" s="73"/>
      <c r="E50" s="72"/>
      <c r="F50" s="71"/>
      <c r="L50" s="33"/>
      <c r="N50" s="33"/>
    </row>
    <row r="51" spans="4:14" ht="15.75">
      <c r="D51" s="79"/>
      <c r="L51" s="33" t="s">
        <v>216</v>
      </c>
      <c r="M51" s="33" t="s">
        <v>227</v>
      </c>
      <c r="N51" s="33"/>
    </row>
    <row r="55" spans="13:14" ht="15.75">
      <c r="M55" s="33"/>
      <c r="N55" s="33"/>
    </row>
  </sheetData>
  <mergeCells count="6">
    <mergeCell ref="J19:K19"/>
    <mergeCell ref="A8:P8"/>
    <mergeCell ref="A9:P9"/>
    <mergeCell ref="A11:P11"/>
    <mergeCell ref="A13:P13"/>
    <mergeCell ref="A10:P10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R81"/>
  <sheetViews>
    <sheetView showGridLines="0" zoomScale="75" zoomScaleNormal="75" workbookViewId="0" topLeftCell="A70">
      <selection activeCell="L60" sqref="L60"/>
    </sheetView>
  </sheetViews>
  <sheetFormatPr defaultColWidth="9.00390625" defaultRowHeight="12.75"/>
  <cols>
    <col min="1" max="1" width="0.37109375" style="0" customWidth="1"/>
    <col min="2" max="2" width="3.625" style="0" customWidth="1"/>
    <col min="3" max="3" width="2.75390625" style="64" customWidth="1"/>
    <col min="4" max="4" width="22.375" style="0" customWidth="1"/>
    <col min="5" max="5" width="3.00390625" style="0" customWidth="1"/>
    <col min="6" max="6" width="26.00390625" style="0" customWidth="1"/>
    <col min="7" max="7" width="11.75390625" style="0" hidden="1" customWidth="1"/>
    <col min="8" max="8" width="11.625" style="0" hidden="1" customWidth="1"/>
    <col min="9" max="9" width="11.875" style="0" hidden="1" customWidth="1"/>
    <col min="10" max="11" width="2.75390625" style="0" customWidth="1"/>
    <col min="12" max="12" width="2.625" style="0" customWidth="1"/>
    <col min="13" max="13" width="2.25390625" style="0" customWidth="1"/>
    <col min="14" max="14" width="11.25390625" style="0" hidden="1" customWidth="1"/>
    <col min="15" max="16" width="10.625" style="0" customWidth="1"/>
    <col min="17" max="17" width="3.00390625" style="0" customWidth="1"/>
    <col min="18" max="18" width="3.375" style="0" customWidth="1"/>
  </cols>
  <sheetData>
    <row r="8" spans="1:18" ht="23.25" customHeight="1">
      <c r="A8" s="164" t="s">
        <v>52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18" ht="23.25" customHeight="1">
      <c r="A9" s="164" t="s">
        <v>61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8" ht="23.25" customHeight="1">
      <c r="A10" s="164" t="s">
        <v>58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8" ht="23.25" customHeight="1">
      <c r="A11" s="165" t="s">
        <v>72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1:14" ht="18">
      <c r="A12" s="37"/>
      <c r="B12" s="36"/>
      <c r="C12" s="63"/>
      <c r="D12" s="36"/>
      <c r="E12" s="37"/>
      <c r="F12" s="36"/>
      <c r="G12" s="35"/>
      <c r="H12" s="35"/>
      <c r="I12" s="35"/>
      <c r="J12" s="35"/>
      <c r="K12" s="35"/>
      <c r="L12" s="35"/>
      <c r="M12" s="35"/>
      <c r="N12" s="35"/>
    </row>
    <row r="13" spans="1:18" ht="18">
      <c r="A13" s="165" t="s">
        <v>63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5" ht="14.25" customHeight="1">
      <c r="A14" s="35"/>
      <c r="B14" s="35"/>
      <c r="C14" s="62"/>
      <c r="D14" s="35"/>
      <c r="E14" s="35"/>
      <c r="F14" s="35"/>
      <c r="G14" s="35"/>
      <c r="H14" s="35"/>
      <c r="I14" s="35"/>
      <c r="J14" s="35"/>
      <c r="K14" s="35"/>
      <c r="L14" s="35"/>
      <c r="M14" s="35"/>
      <c r="O14" s="13"/>
    </row>
    <row r="15" spans="2:13" ht="15.75">
      <c r="B15" s="33" t="s">
        <v>70</v>
      </c>
      <c r="D15" s="34"/>
      <c r="E15" s="34"/>
      <c r="F15" s="5"/>
      <c r="G15" s="5"/>
      <c r="H15" s="5"/>
      <c r="I15" s="5"/>
      <c r="J15" s="5"/>
      <c r="K15" s="5"/>
      <c r="L15" s="5"/>
      <c r="M15" s="5"/>
    </row>
    <row r="16" spans="2:5" ht="15.75">
      <c r="B16" s="34"/>
      <c r="C16" s="66"/>
      <c r="D16" s="33"/>
      <c r="E16" s="33"/>
    </row>
    <row r="17" spans="2:15" ht="15.75">
      <c r="B17" s="33" t="s">
        <v>253</v>
      </c>
      <c r="C17" s="66"/>
      <c r="D17" s="33"/>
      <c r="E17" s="33"/>
      <c r="M17" s="33"/>
      <c r="N17" s="33"/>
      <c r="O17" s="33" t="s">
        <v>258</v>
      </c>
    </row>
    <row r="18" ht="13.5" thickBot="1"/>
    <row r="19" spans="2:18" ht="16.5" thickBot="1">
      <c r="B19" s="1" t="s">
        <v>13</v>
      </c>
      <c r="C19" s="160" t="s">
        <v>0</v>
      </c>
      <c r="D19" s="2" t="s">
        <v>17</v>
      </c>
      <c r="E19" s="46" t="s">
        <v>19</v>
      </c>
      <c r="F19" s="4" t="s">
        <v>14</v>
      </c>
      <c r="G19" s="2" t="s">
        <v>1</v>
      </c>
      <c r="H19" s="3" t="s">
        <v>1</v>
      </c>
      <c r="I19" s="2" t="s">
        <v>1</v>
      </c>
      <c r="J19" s="166" t="s">
        <v>4</v>
      </c>
      <c r="K19" s="163"/>
      <c r="L19" s="163"/>
      <c r="M19" s="163"/>
      <c r="N19" s="2" t="s">
        <v>8</v>
      </c>
      <c r="O19" s="2" t="s">
        <v>1</v>
      </c>
      <c r="P19" s="15" t="s">
        <v>11</v>
      </c>
      <c r="Q19" s="15" t="s">
        <v>15</v>
      </c>
      <c r="R19" s="15" t="s">
        <v>51</v>
      </c>
    </row>
    <row r="20" spans="2:18" ht="16.5" thickBot="1">
      <c r="B20" s="23"/>
      <c r="C20" s="161"/>
      <c r="D20" s="14"/>
      <c r="E20" s="47"/>
      <c r="F20" s="24"/>
      <c r="G20" s="14" t="s">
        <v>2</v>
      </c>
      <c r="H20" s="24" t="s">
        <v>3</v>
      </c>
      <c r="I20" s="14" t="s">
        <v>10</v>
      </c>
      <c r="J20" s="21" t="s">
        <v>6</v>
      </c>
      <c r="K20" s="21" t="s">
        <v>6</v>
      </c>
      <c r="L20" s="41" t="s">
        <v>7</v>
      </c>
      <c r="M20" s="41" t="s">
        <v>7</v>
      </c>
      <c r="N20" s="14" t="s">
        <v>9</v>
      </c>
      <c r="O20" s="20" t="s">
        <v>5</v>
      </c>
      <c r="P20" s="16" t="s">
        <v>12</v>
      </c>
      <c r="Q20" s="16"/>
      <c r="R20" s="16" t="s">
        <v>50</v>
      </c>
    </row>
    <row r="21" spans="2:18" ht="12.75">
      <c r="B21" s="22">
        <v>1</v>
      </c>
      <c r="C21" s="162">
        <v>23</v>
      </c>
      <c r="D21" s="25" t="s">
        <v>181</v>
      </c>
      <c r="E21" s="48">
        <v>91</v>
      </c>
      <c r="F21" s="95" t="s">
        <v>178</v>
      </c>
      <c r="G21" s="43">
        <v>0</v>
      </c>
      <c r="H21" s="26">
        <v>0.02450347222222222</v>
      </c>
      <c r="I21" s="19"/>
      <c r="J21" s="68">
        <v>0</v>
      </c>
      <c r="K21" s="68">
        <v>1</v>
      </c>
      <c r="L21" s="68">
        <v>2</v>
      </c>
      <c r="M21" s="68">
        <v>1</v>
      </c>
      <c r="N21" s="19">
        <v>0</v>
      </c>
      <c r="O21" s="26">
        <f>H21-G21+(J21+K21+L21+M21)*N21</f>
        <v>0.02450347222222222</v>
      </c>
      <c r="P21" s="39">
        <f aca="true" t="shared" si="0" ref="P21:P58">O21-O$21</f>
        <v>0</v>
      </c>
      <c r="Q21" s="81" t="s">
        <v>66</v>
      </c>
      <c r="R21" s="40">
        <v>8</v>
      </c>
    </row>
    <row r="22" spans="2:18" ht="12.75">
      <c r="B22" s="9">
        <v>2</v>
      </c>
      <c r="C22" s="101">
        <v>21</v>
      </c>
      <c r="D22" s="10" t="s">
        <v>182</v>
      </c>
      <c r="E22" s="45">
        <v>90</v>
      </c>
      <c r="F22" s="91" t="s">
        <v>178</v>
      </c>
      <c r="G22" s="32">
        <v>0</v>
      </c>
      <c r="H22" s="12">
        <v>0.024704861111111115</v>
      </c>
      <c r="I22" s="17"/>
      <c r="J22" s="69">
        <v>1</v>
      </c>
      <c r="K22" s="69">
        <v>0</v>
      </c>
      <c r="L22" s="69">
        <v>3</v>
      </c>
      <c r="M22" s="69">
        <v>2</v>
      </c>
      <c r="N22" s="19">
        <v>0</v>
      </c>
      <c r="O22" s="26">
        <f>H22-G22+(J22+K22+L22+M22)*N22</f>
        <v>0.024704861111111115</v>
      </c>
      <c r="P22" s="38">
        <f t="shared" si="0"/>
        <v>0.0002013888888888933</v>
      </c>
      <c r="Q22" s="82" t="s">
        <v>66</v>
      </c>
      <c r="R22" s="29">
        <v>7</v>
      </c>
    </row>
    <row r="23" spans="2:18" ht="12.75">
      <c r="B23" s="9">
        <v>3</v>
      </c>
      <c r="C23" s="101">
        <v>25</v>
      </c>
      <c r="D23" s="10" t="s">
        <v>79</v>
      </c>
      <c r="E23" s="45">
        <v>90</v>
      </c>
      <c r="F23" s="91" t="s">
        <v>77</v>
      </c>
      <c r="G23" s="32">
        <v>0</v>
      </c>
      <c r="H23" s="12">
        <v>0.02594097222222222</v>
      </c>
      <c r="I23" s="17"/>
      <c r="J23" s="69">
        <v>1</v>
      </c>
      <c r="K23" s="69">
        <v>2</v>
      </c>
      <c r="L23" s="69">
        <v>0</v>
      </c>
      <c r="M23" s="69">
        <v>3</v>
      </c>
      <c r="N23" s="19">
        <v>0</v>
      </c>
      <c r="O23" s="26">
        <f aca="true" t="shared" si="1" ref="O23:O58">H23-G23+(J23+K23+L23+M23)*N23</f>
        <v>0.02594097222222222</v>
      </c>
      <c r="P23" s="38">
        <f t="shared" si="0"/>
        <v>0.0014374999999999978</v>
      </c>
      <c r="Q23" s="82" t="s">
        <v>64</v>
      </c>
      <c r="R23" s="29">
        <v>6</v>
      </c>
    </row>
    <row r="24" spans="2:18" ht="12.75">
      <c r="B24" s="22">
        <v>4</v>
      </c>
      <c r="C24" s="101">
        <v>24</v>
      </c>
      <c r="D24" s="10" t="s">
        <v>157</v>
      </c>
      <c r="E24" s="45">
        <v>90</v>
      </c>
      <c r="F24" s="91" t="s">
        <v>155</v>
      </c>
      <c r="G24" s="32">
        <v>0</v>
      </c>
      <c r="H24" s="12">
        <v>0.026300925925925926</v>
      </c>
      <c r="I24" s="17"/>
      <c r="J24" s="69">
        <v>1</v>
      </c>
      <c r="K24" s="69">
        <v>2</v>
      </c>
      <c r="L24" s="69">
        <v>2</v>
      </c>
      <c r="M24" s="69">
        <v>5</v>
      </c>
      <c r="N24" s="19">
        <v>0</v>
      </c>
      <c r="O24" s="26">
        <f t="shared" si="1"/>
        <v>0.026300925925925926</v>
      </c>
      <c r="P24" s="38">
        <f t="shared" si="0"/>
        <v>0.0017974537037037039</v>
      </c>
      <c r="Q24" s="82" t="s">
        <v>65</v>
      </c>
      <c r="R24" s="29">
        <v>5</v>
      </c>
    </row>
    <row r="25" spans="2:18" ht="12.75">
      <c r="B25" s="9">
        <v>5</v>
      </c>
      <c r="C25" s="101">
        <v>22</v>
      </c>
      <c r="D25" s="10" t="s">
        <v>192</v>
      </c>
      <c r="E25" s="45">
        <v>90</v>
      </c>
      <c r="F25" s="91" t="s">
        <v>186</v>
      </c>
      <c r="G25" s="32">
        <v>0</v>
      </c>
      <c r="H25" s="12">
        <v>0.02652777777777778</v>
      </c>
      <c r="I25" s="17"/>
      <c r="J25" s="69">
        <v>2</v>
      </c>
      <c r="K25" s="69">
        <v>3</v>
      </c>
      <c r="L25" s="69">
        <v>0</v>
      </c>
      <c r="M25" s="69">
        <v>4</v>
      </c>
      <c r="N25" s="19">
        <v>0</v>
      </c>
      <c r="O25" s="26">
        <f>H25-G25+(J25+K25+L25+M25)*N25</f>
        <v>0.02652777777777778</v>
      </c>
      <c r="P25" s="38">
        <f t="shared" si="0"/>
        <v>0.002024305555555557</v>
      </c>
      <c r="Q25" s="82" t="s">
        <v>65</v>
      </c>
      <c r="R25" s="29">
        <v>4</v>
      </c>
    </row>
    <row r="26" spans="2:18" ht="12.75">
      <c r="B26" s="9">
        <v>6</v>
      </c>
      <c r="C26" s="101">
        <v>26</v>
      </c>
      <c r="D26" s="10" t="s">
        <v>179</v>
      </c>
      <c r="E26" s="45">
        <v>91</v>
      </c>
      <c r="F26" s="91" t="s">
        <v>178</v>
      </c>
      <c r="G26" s="32">
        <v>0</v>
      </c>
      <c r="H26" s="12">
        <v>0.02686805555555555</v>
      </c>
      <c r="I26" s="17"/>
      <c r="J26" s="69">
        <v>0</v>
      </c>
      <c r="K26" s="69">
        <v>2</v>
      </c>
      <c r="L26" s="69">
        <v>2</v>
      </c>
      <c r="M26" s="69">
        <v>4</v>
      </c>
      <c r="N26" s="19">
        <v>0</v>
      </c>
      <c r="O26" s="26">
        <f t="shared" si="1"/>
        <v>0.02686805555555555</v>
      </c>
      <c r="P26" s="38">
        <f t="shared" si="0"/>
        <v>0.0023645833333333297</v>
      </c>
      <c r="Q26" s="82" t="s">
        <v>65</v>
      </c>
      <c r="R26" s="29">
        <v>3</v>
      </c>
    </row>
    <row r="27" spans="2:18" ht="12.75">
      <c r="B27" s="22">
        <v>7</v>
      </c>
      <c r="C27" s="101">
        <v>30</v>
      </c>
      <c r="D27" s="10" t="s">
        <v>45</v>
      </c>
      <c r="E27" s="45">
        <v>90</v>
      </c>
      <c r="F27" s="91" t="s">
        <v>77</v>
      </c>
      <c r="G27" s="32">
        <v>0</v>
      </c>
      <c r="H27" s="12">
        <v>0.027050925925925926</v>
      </c>
      <c r="I27" s="17"/>
      <c r="J27" s="69">
        <v>1</v>
      </c>
      <c r="K27" s="69">
        <v>3</v>
      </c>
      <c r="L27" s="69">
        <v>1</v>
      </c>
      <c r="M27" s="69">
        <v>4</v>
      </c>
      <c r="N27" s="19">
        <v>0</v>
      </c>
      <c r="O27" s="26">
        <f t="shared" si="1"/>
        <v>0.027050925925925926</v>
      </c>
      <c r="P27" s="38">
        <f t="shared" si="0"/>
        <v>0.0025474537037037046</v>
      </c>
      <c r="Q27" s="82" t="s">
        <v>65</v>
      </c>
      <c r="R27" s="29">
        <v>2</v>
      </c>
    </row>
    <row r="28" spans="2:18" ht="12.75">
      <c r="B28" s="9">
        <v>8</v>
      </c>
      <c r="C28" s="101">
        <v>27</v>
      </c>
      <c r="D28" s="10" t="s">
        <v>43</v>
      </c>
      <c r="E28" s="45">
        <v>90</v>
      </c>
      <c r="F28" s="91" t="s">
        <v>186</v>
      </c>
      <c r="G28" s="32">
        <v>0</v>
      </c>
      <c r="H28" s="12">
        <v>0.02730439814814815</v>
      </c>
      <c r="I28" s="17"/>
      <c r="J28" s="69">
        <v>1</v>
      </c>
      <c r="K28" s="69">
        <v>0</v>
      </c>
      <c r="L28" s="69">
        <v>4</v>
      </c>
      <c r="M28" s="69">
        <v>1</v>
      </c>
      <c r="N28" s="19">
        <v>0</v>
      </c>
      <c r="O28" s="26">
        <f t="shared" si="1"/>
        <v>0.02730439814814815</v>
      </c>
      <c r="P28" s="38">
        <f t="shared" si="0"/>
        <v>0.002800925925925929</v>
      </c>
      <c r="Q28" s="82" t="s">
        <v>65</v>
      </c>
      <c r="R28" s="29">
        <v>2</v>
      </c>
    </row>
    <row r="29" spans="2:18" ht="12.75">
      <c r="B29" s="9">
        <v>9</v>
      </c>
      <c r="C29" s="101">
        <v>28</v>
      </c>
      <c r="D29" s="10" t="s">
        <v>156</v>
      </c>
      <c r="E29" s="45">
        <v>90</v>
      </c>
      <c r="F29" s="91" t="s">
        <v>155</v>
      </c>
      <c r="G29" s="32">
        <v>0</v>
      </c>
      <c r="H29" s="12">
        <v>0.027452546296296298</v>
      </c>
      <c r="I29" s="17"/>
      <c r="J29" s="69">
        <v>3</v>
      </c>
      <c r="K29" s="69">
        <v>3</v>
      </c>
      <c r="L29" s="69">
        <v>0</v>
      </c>
      <c r="M29" s="69">
        <v>2</v>
      </c>
      <c r="N29" s="19">
        <v>0</v>
      </c>
      <c r="O29" s="26">
        <f t="shared" si="1"/>
        <v>0.027452546296296298</v>
      </c>
      <c r="P29" s="38">
        <f t="shared" si="0"/>
        <v>0.002949074074074076</v>
      </c>
      <c r="Q29" s="82" t="s">
        <v>65</v>
      </c>
      <c r="R29" s="29">
        <v>2</v>
      </c>
    </row>
    <row r="30" spans="2:18" ht="12.75">
      <c r="B30" s="22">
        <v>10</v>
      </c>
      <c r="C30" s="101">
        <v>31</v>
      </c>
      <c r="D30" s="10" t="s">
        <v>101</v>
      </c>
      <c r="E30" s="45">
        <v>90</v>
      </c>
      <c r="F30" s="91" t="s">
        <v>100</v>
      </c>
      <c r="G30" s="32">
        <v>0</v>
      </c>
      <c r="H30" s="12">
        <v>0.027604166666666666</v>
      </c>
      <c r="I30" s="17"/>
      <c r="J30" s="69">
        <v>0</v>
      </c>
      <c r="K30" s="69">
        <v>3</v>
      </c>
      <c r="L30" s="69">
        <v>2</v>
      </c>
      <c r="M30" s="69">
        <v>2</v>
      </c>
      <c r="N30" s="19">
        <v>0</v>
      </c>
      <c r="O30" s="26">
        <f t="shared" si="1"/>
        <v>0.027604166666666666</v>
      </c>
      <c r="P30" s="38">
        <f t="shared" si="0"/>
        <v>0.003100694444444444</v>
      </c>
      <c r="Q30" s="82" t="s">
        <v>65</v>
      </c>
      <c r="R30" s="29">
        <v>2</v>
      </c>
    </row>
    <row r="31" spans="2:18" ht="12.75">
      <c r="B31" s="9">
        <v>11</v>
      </c>
      <c r="C31" s="101">
        <v>29</v>
      </c>
      <c r="D31" s="25" t="s">
        <v>180</v>
      </c>
      <c r="E31" s="45">
        <v>90</v>
      </c>
      <c r="F31" s="91" t="s">
        <v>178</v>
      </c>
      <c r="G31" s="32">
        <v>0</v>
      </c>
      <c r="H31" s="12">
        <v>0.028268518518518516</v>
      </c>
      <c r="I31" s="17"/>
      <c r="J31" s="69">
        <v>4</v>
      </c>
      <c r="K31" s="69">
        <v>2</v>
      </c>
      <c r="L31" s="69">
        <v>3</v>
      </c>
      <c r="M31" s="69">
        <v>3</v>
      </c>
      <c r="N31" s="19">
        <v>0</v>
      </c>
      <c r="O31" s="26">
        <f t="shared" si="1"/>
        <v>0.028268518518518516</v>
      </c>
      <c r="P31" s="38">
        <f t="shared" si="0"/>
        <v>0.003765046296296294</v>
      </c>
      <c r="Q31" s="82" t="s">
        <v>65</v>
      </c>
      <c r="R31" s="29">
        <v>1</v>
      </c>
    </row>
    <row r="32" spans="2:18" ht="12.75">
      <c r="B32" s="9">
        <v>12</v>
      </c>
      <c r="C32" s="101">
        <v>34</v>
      </c>
      <c r="D32" s="10" t="s">
        <v>78</v>
      </c>
      <c r="E32" s="45">
        <v>91</v>
      </c>
      <c r="F32" s="91" t="s">
        <v>77</v>
      </c>
      <c r="G32" s="32">
        <v>0</v>
      </c>
      <c r="H32" s="12">
        <v>0.029282407407407406</v>
      </c>
      <c r="I32" s="17"/>
      <c r="J32" s="69">
        <v>0</v>
      </c>
      <c r="K32" s="69">
        <v>1</v>
      </c>
      <c r="L32" s="69">
        <v>3</v>
      </c>
      <c r="M32" s="69">
        <v>3</v>
      </c>
      <c r="N32" s="19">
        <v>0</v>
      </c>
      <c r="O32" s="26">
        <f t="shared" si="1"/>
        <v>0.029282407407407406</v>
      </c>
      <c r="P32" s="38">
        <f t="shared" si="0"/>
        <v>0.004778935185185185</v>
      </c>
      <c r="Q32" s="159"/>
      <c r="R32" s="29">
        <v>1</v>
      </c>
    </row>
    <row r="33" spans="2:18" ht="12.75">
      <c r="B33" s="22">
        <v>13</v>
      </c>
      <c r="C33" s="101">
        <v>37</v>
      </c>
      <c r="D33" s="10" t="s">
        <v>49</v>
      </c>
      <c r="E33" s="45">
        <v>91</v>
      </c>
      <c r="F33" s="89" t="s">
        <v>77</v>
      </c>
      <c r="G33" s="32">
        <v>0</v>
      </c>
      <c r="H33" s="12">
        <v>0.02949537037037037</v>
      </c>
      <c r="I33" s="17"/>
      <c r="J33" s="69">
        <v>2</v>
      </c>
      <c r="K33" s="69">
        <v>2</v>
      </c>
      <c r="L33" s="69">
        <v>4</v>
      </c>
      <c r="M33" s="69">
        <v>0</v>
      </c>
      <c r="N33" s="19">
        <v>0</v>
      </c>
      <c r="O33" s="26">
        <f t="shared" si="1"/>
        <v>0.02949537037037037</v>
      </c>
      <c r="P33" s="38">
        <f t="shared" si="0"/>
        <v>0.004991898148148148</v>
      </c>
      <c r="Q33" s="159"/>
      <c r="R33" s="29">
        <v>1</v>
      </c>
    </row>
    <row r="34" spans="2:18" ht="12.75">
      <c r="B34" s="9">
        <v>14</v>
      </c>
      <c r="C34" s="101">
        <v>32</v>
      </c>
      <c r="D34" s="10" t="s">
        <v>127</v>
      </c>
      <c r="E34" s="45">
        <v>90</v>
      </c>
      <c r="F34" s="91" t="s">
        <v>235</v>
      </c>
      <c r="G34" s="32">
        <v>0</v>
      </c>
      <c r="H34" s="12">
        <v>0.030269675925925926</v>
      </c>
      <c r="I34" s="17"/>
      <c r="J34" s="69">
        <v>3</v>
      </c>
      <c r="K34" s="69">
        <v>2</v>
      </c>
      <c r="L34" s="69">
        <v>5</v>
      </c>
      <c r="M34" s="69">
        <v>3</v>
      </c>
      <c r="N34" s="19">
        <v>0</v>
      </c>
      <c r="O34" s="26">
        <f t="shared" si="1"/>
        <v>0.030269675925925926</v>
      </c>
      <c r="P34" s="38">
        <f t="shared" si="0"/>
        <v>0.005766203703703704</v>
      </c>
      <c r="Q34" s="159"/>
      <c r="R34" s="29">
        <v>1</v>
      </c>
    </row>
    <row r="35" spans="2:18" ht="12.75">
      <c r="B35" s="9">
        <v>15</v>
      </c>
      <c r="C35" s="101">
        <v>35</v>
      </c>
      <c r="D35" s="10" t="s">
        <v>177</v>
      </c>
      <c r="E35" s="45">
        <v>91</v>
      </c>
      <c r="F35" s="91" t="s">
        <v>178</v>
      </c>
      <c r="G35" s="32">
        <v>0</v>
      </c>
      <c r="H35" s="12">
        <v>0.030437499999999996</v>
      </c>
      <c r="I35" s="17"/>
      <c r="J35" s="69">
        <v>2</v>
      </c>
      <c r="K35" s="69">
        <v>0</v>
      </c>
      <c r="L35" s="69">
        <v>3</v>
      </c>
      <c r="M35" s="69">
        <v>4</v>
      </c>
      <c r="N35" s="19">
        <v>0</v>
      </c>
      <c r="O35" s="26">
        <f t="shared" si="1"/>
        <v>0.030437499999999996</v>
      </c>
      <c r="P35" s="38">
        <f t="shared" si="0"/>
        <v>0.005934027777777774</v>
      </c>
      <c r="Q35" s="159"/>
      <c r="R35" s="29">
        <v>1</v>
      </c>
    </row>
    <row r="36" spans="2:18" ht="12.75">
      <c r="B36" s="22">
        <v>16</v>
      </c>
      <c r="C36" s="101">
        <v>33</v>
      </c>
      <c r="D36" s="10" t="s">
        <v>95</v>
      </c>
      <c r="E36" s="45">
        <v>90</v>
      </c>
      <c r="F36" s="91" t="s">
        <v>89</v>
      </c>
      <c r="G36" s="32">
        <v>0</v>
      </c>
      <c r="H36" s="12">
        <v>0.030783564814814816</v>
      </c>
      <c r="I36" s="17"/>
      <c r="J36" s="69">
        <v>4</v>
      </c>
      <c r="K36" s="69">
        <v>5</v>
      </c>
      <c r="L36" s="69">
        <v>2</v>
      </c>
      <c r="M36" s="69">
        <v>2</v>
      </c>
      <c r="N36" s="19">
        <v>0</v>
      </c>
      <c r="O36" s="26">
        <f t="shared" si="1"/>
        <v>0.030783564814814816</v>
      </c>
      <c r="P36" s="38">
        <f t="shared" si="0"/>
        <v>0.006280092592592594</v>
      </c>
      <c r="Q36" s="159"/>
      <c r="R36" s="29">
        <v>1</v>
      </c>
    </row>
    <row r="37" spans="2:18" ht="12.75">
      <c r="B37" s="9">
        <v>17</v>
      </c>
      <c r="C37" s="101">
        <v>41</v>
      </c>
      <c r="D37" s="10" t="s">
        <v>154</v>
      </c>
      <c r="E37" s="45">
        <v>90</v>
      </c>
      <c r="F37" s="91" t="s">
        <v>155</v>
      </c>
      <c r="G37" s="32">
        <v>0</v>
      </c>
      <c r="H37" s="12">
        <v>0.031261574074074074</v>
      </c>
      <c r="I37" s="17"/>
      <c r="J37" s="69">
        <v>3</v>
      </c>
      <c r="K37" s="69">
        <v>2</v>
      </c>
      <c r="L37" s="69">
        <v>3</v>
      </c>
      <c r="M37" s="69">
        <v>1</v>
      </c>
      <c r="N37" s="19">
        <v>0</v>
      </c>
      <c r="O37" s="26">
        <f aca="true" t="shared" si="2" ref="O37:O46">H37-G37+(J37+K37+L37+M37)*N37</f>
        <v>0.031261574074074074</v>
      </c>
      <c r="P37" s="38">
        <f t="shared" si="0"/>
        <v>0.006758101851851852</v>
      </c>
      <c r="Q37" s="159"/>
      <c r="R37" s="29">
        <v>1</v>
      </c>
    </row>
    <row r="38" spans="2:18" ht="12.75">
      <c r="B38" s="9">
        <v>18</v>
      </c>
      <c r="C38" s="101">
        <v>36</v>
      </c>
      <c r="D38" s="10" t="s">
        <v>145</v>
      </c>
      <c r="E38" s="45">
        <v>91</v>
      </c>
      <c r="F38" s="91" t="s">
        <v>146</v>
      </c>
      <c r="G38" s="32">
        <v>0</v>
      </c>
      <c r="H38" s="12">
        <v>0.03179166666666667</v>
      </c>
      <c r="I38" s="17"/>
      <c r="J38" s="69">
        <v>1</v>
      </c>
      <c r="K38" s="69">
        <v>2</v>
      </c>
      <c r="L38" s="69">
        <v>2</v>
      </c>
      <c r="M38" s="69">
        <v>2</v>
      </c>
      <c r="N38" s="19">
        <v>0</v>
      </c>
      <c r="O38" s="26">
        <f t="shared" si="2"/>
        <v>0.03179166666666667</v>
      </c>
      <c r="P38" s="38">
        <f t="shared" si="0"/>
        <v>0.007288194444444448</v>
      </c>
      <c r="Q38" s="159"/>
      <c r="R38" s="29">
        <v>1</v>
      </c>
    </row>
    <row r="39" spans="2:18" ht="12.75">
      <c r="B39" s="22">
        <v>19</v>
      </c>
      <c r="C39" s="101">
        <v>38</v>
      </c>
      <c r="D39" s="10" t="s">
        <v>169</v>
      </c>
      <c r="E39" s="45">
        <v>91</v>
      </c>
      <c r="F39" s="91" t="s">
        <v>168</v>
      </c>
      <c r="G39" s="32">
        <v>0</v>
      </c>
      <c r="H39" s="12">
        <v>0.03186458333333333</v>
      </c>
      <c r="I39" s="17"/>
      <c r="J39" s="69">
        <v>3</v>
      </c>
      <c r="K39" s="69">
        <v>2</v>
      </c>
      <c r="L39" s="69">
        <v>2</v>
      </c>
      <c r="M39" s="69">
        <v>1</v>
      </c>
      <c r="N39" s="19">
        <v>0</v>
      </c>
      <c r="O39" s="26">
        <f t="shared" si="2"/>
        <v>0.03186458333333333</v>
      </c>
      <c r="P39" s="38">
        <f t="shared" si="0"/>
        <v>0.0073611111111111065</v>
      </c>
      <c r="Q39" s="159"/>
      <c r="R39" s="29">
        <v>1</v>
      </c>
    </row>
    <row r="40" spans="2:18" ht="12.75">
      <c r="B40" s="9">
        <v>20</v>
      </c>
      <c r="C40" s="101">
        <v>44</v>
      </c>
      <c r="D40" s="10" t="s">
        <v>94</v>
      </c>
      <c r="E40" s="45">
        <v>90</v>
      </c>
      <c r="F40" s="91" t="s">
        <v>89</v>
      </c>
      <c r="G40" s="32">
        <v>0</v>
      </c>
      <c r="H40" s="12">
        <v>0.03211342592592593</v>
      </c>
      <c r="I40" s="17"/>
      <c r="J40" s="69">
        <v>3</v>
      </c>
      <c r="K40" s="69">
        <v>1</v>
      </c>
      <c r="L40" s="69">
        <v>1</v>
      </c>
      <c r="M40" s="69">
        <v>2</v>
      </c>
      <c r="N40" s="19">
        <v>0</v>
      </c>
      <c r="O40" s="26">
        <f t="shared" si="2"/>
        <v>0.03211342592592593</v>
      </c>
      <c r="P40" s="38">
        <f t="shared" si="0"/>
        <v>0.007609953703703706</v>
      </c>
      <c r="Q40" s="159"/>
      <c r="R40" s="29">
        <v>1</v>
      </c>
    </row>
    <row r="41" spans="2:18" ht="12.75">
      <c r="B41" s="9">
        <v>21</v>
      </c>
      <c r="C41" s="101">
        <v>43</v>
      </c>
      <c r="D41" s="10" t="s">
        <v>147</v>
      </c>
      <c r="E41" s="45">
        <v>90</v>
      </c>
      <c r="F41" s="91" t="s">
        <v>146</v>
      </c>
      <c r="G41" s="32">
        <v>0</v>
      </c>
      <c r="H41" s="12">
        <v>0.03244212962962963</v>
      </c>
      <c r="I41" s="17"/>
      <c r="J41" s="69">
        <v>3</v>
      </c>
      <c r="K41" s="69">
        <v>3</v>
      </c>
      <c r="L41" s="69">
        <v>0</v>
      </c>
      <c r="M41" s="69">
        <v>1</v>
      </c>
      <c r="N41" s="19">
        <v>0</v>
      </c>
      <c r="O41" s="26">
        <f t="shared" si="2"/>
        <v>0.03244212962962963</v>
      </c>
      <c r="P41" s="38">
        <f t="shared" si="0"/>
        <v>0.007938657407407412</v>
      </c>
      <c r="Q41" s="159"/>
      <c r="R41" s="29"/>
    </row>
    <row r="42" spans="2:18" ht="12.75">
      <c r="B42" s="22">
        <v>22</v>
      </c>
      <c r="C42" s="101">
        <v>39</v>
      </c>
      <c r="D42" s="10" t="s">
        <v>46</v>
      </c>
      <c r="E42" s="45">
        <v>90</v>
      </c>
      <c r="F42" s="91" t="s">
        <v>146</v>
      </c>
      <c r="G42" s="32">
        <v>0</v>
      </c>
      <c r="H42" s="12">
        <v>0.032712962962962965</v>
      </c>
      <c r="I42" s="17"/>
      <c r="J42" s="69">
        <v>2</v>
      </c>
      <c r="K42" s="69">
        <v>4</v>
      </c>
      <c r="L42" s="69">
        <v>4</v>
      </c>
      <c r="M42" s="69">
        <v>1</v>
      </c>
      <c r="N42" s="19">
        <v>0</v>
      </c>
      <c r="O42" s="26">
        <f t="shared" si="2"/>
        <v>0.032712962962962965</v>
      </c>
      <c r="P42" s="38">
        <f t="shared" si="0"/>
        <v>0.008209490740740743</v>
      </c>
      <c r="Q42" s="159"/>
      <c r="R42" s="29"/>
    </row>
    <row r="43" spans="2:18" ht="12.75">
      <c r="B43" s="9">
        <v>23</v>
      </c>
      <c r="C43" s="101">
        <v>47</v>
      </c>
      <c r="D43" s="10" t="s">
        <v>44</v>
      </c>
      <c r="E43" s="45">
        <v>90</v>
      </c>
      <c r="F43" s="91" t="s">
        <v>168</v>
      </c>
      <c r="G43" s="32">
        <v>0</v>
      </c>
      <c r="H43" s="12">
        <v>0.033109953703703704</v>
      </c>
      <c r="I43" s="17"/>
      <c r="J43" s="69">
        <v>2</v>
      </c>
      <c r="K43" s="69">
        <v>1</v>
      </c>
      <c r="L43" s="69">
        <v>4</v>
      </c>
      <c r="M43" s="69">
        <v>2</v>
      </c>
      <c r="N43" s="19">
        <v>0</v>
      </c>
      <c r="O43" s="26">
        <f t="shared" si="2"/>
        <v>0.033109953703703704</v>
      </c>
      <c r="P43" s="38">
        <f t="shared" si="0"/>
        <v>0.008606481481481482</v>
      </c>
      <c r="Q43" s="159"/>
      <c r="R43" s="29"/>
    </row>
    <row r="44" spans="2:18" ht="12.75">
      <c r="B44" s="9">
        <v>24</v>
      </c>
      <c r="C44" s="101">
        <v>45</v>
      </c>
      <c r="D44" s="10" t="s">
        <v>144</v>
      </c>
      <c r="E44" s="45">
        <v>91</v>
      </c>
      <c r="F44" s="91" t="s">
        <v>139</v>
      </c>
      <c r="G44" s="32">
        <v>0</v>
      </c>
      <c r="H44" s="12">
        <v>0.03385532407407407</v>
      </c>
      <c r="I44" s="17"/>
      <c r="J44" s="69">
        <v>1</v>
      </c>
      <c r="K44" s="69">
        <v>1</v>
      </c>
      <c r="L44" s="69">
        <v>1</v>
      </c>
      <c r="M44" s="69">
        <v>2</v>
      </c>
      <c r="N44" s="19">
        <v>0</v>
      </c>
      <c r="O44" s="26">
        <f t="shared" si="2"/>
        <v>0.03385532407407407</v>
      </c>
      <c r="P44" s="38">
        <f t="shared" si="0"/>
        <v>0.00935185185185185</v>
      </c>
      <c r="Q44" s="159"/>
      <c r="R44" s="29"/>
    </row>
    <row r="45" spans="2:18" ht="12.75">
      <c r="B45" s="22">
        <v>25</v>
      </c>
      <c r="C45" s="101">
        <v>42</v>
      </c>
      <c r="D45" s="10" t="s">
        <v>126</v>
      </c>
      <c r="E45" s="45">
        <v>92</v>
      </c>
      <c r="F45" s="91" t="s">
        <v>235</v>
      </c>
      <c r="G45" s="32">
        <v>0</v>
      </c>
      <c r="H45" s="12">
        <v>0.03497685185185185</v>
      </c>
      <c r="I45" s="17"/>
      <c r="J45" s="69">
        <v>2</v>
      </c>
      <c r="K45" s="69">
        <v>3</v>
      </c>
      <c r="L45" s="69">
        <v>3</v>
      </c>
      <c r="M45" s="69">
        <v>3</v>
      </c>
      <c r="N45" s="19">
        <v>0</v>
      </c>
      <c r="O45" s="26">
        <f t="shared" si="2"/>
        <v>0.03497685185185185</v>
      </c>
      <c r="P45" s="38">
        <f t="shared" si="0"/>
        <v>0.010473379629629628</v>
      </c>
      <c r="Q45" s="159"/>
      <c r="R45" s="29"/>
    </row>
    <row r="46" spans="2:18" ht="12.75">
      <c r="B46" s="9">
        <v>26</v>
      </c>
      <c r="C46" s="101">
        <v>51</v>
      </c>
      <c r="D46" s="10" t="s">
        <v>148</v>
      </c>
      <c r="E46" s="45">
        <v>90</v>
      </c>
      <c r="F46" s="91" t="s">
        <v>146</v>
      </c>
      <c r="G46" s="32">
        <v>0</v>
      </c>
      <c r="H46" s="12">
        <v>0.036195601851851854</v>
      </c>
      <c r="I46" s="17"/>
      <c r="J46" s="69">
        <v>2</v>
      </c>
      <c r="K46" s="69">
        <v>3</v>
      </c>
      <c r="L46" s="69">
        <v>4</v>
      </c>
      <c r="M46" s="69">
        <v>4</v>
      </c>
      <c r="N46" s="19">
        <v>0</v>
      </c>
      <c r="O46" s="26">
        <f t="shared" si="2"/>
        <v>0.036195601851851854</v>
      </c>
      <c r="P46" s="38">
        <f t="shared" si="0"/>
        <v>0.011692129629629632</v>
      </c>
      <c r="Q46" s="159"/>
      <c r="R46" s="29"/>
    </row>
    <row r="47" spans="2:18" ht="12.75">
      <c r="B47" s="9">
        <v>27</v>
      </c>
      <c r="C47" s="101">
        <v>46</v>
      </c>
      <c r="D47" s="10" t="s">
        <v>189</v>
      </c>
      <c r="E47" s="45">
        <v>92</v>
      </c>
      <c r="F47" s="91" t="s">
        <v>186</v>
      </c>
      <c r="G47" s="32">
        <v>0</v>
      </c>
      <c r="H47" s="12">
        <v>0.03631944444444444</v>
      </c>
      <c r="I47" s="17"/>
      <c r="J47" s="69">
        <v>3</v>
      </c>
      <c r="K47" s="69">
        <v>2</v>
      </c>
      <c r="L47" s="69">
        <v>4</v>
      </c>
      <c r="M47" s="69">
        <v>2</v>
      </c>
      <c r="N47" s="19">
        <v>0</v>
      </c>
      <c r="O47" s="26">
        <f t="shared" si="1"/>
        <v>0.03631944444444444</v>
      </c>
      <c r="P47" s="38">
        <f t="shared" si="0"/>
        <v>0.011815972222222217</v>
      </c>
      <c r="Q47" s="159"/>
      <c r="R47" s="29"/>
    </row>
    <row r="48" spans="2:18" ht="12.75">
      <c r="B48" s="22">
        <v>28</v>
      </c>
      <c r="C48" s="101">
        <v>48</v>
      </c>
      <c r="D48" s="10" t="s">
        <v>47</v>
      </c>
      <c r="E48" s="45">
        <v>90</v>
      </c>
      <c r="F48" s="91" t="s">
        <v>146</v>
      </c>
      <c r="G48" s="32">
        <v>0</v>
      </c>
      <c r="H48" s="12">
        <v>0.03636805555555555</v>
      </c>
      <c r="I48" s="17"/>
      <c r="J48" s="69">
        <v>1</v>
      </c>
      <c r="K48" s="69">
        <v>3</v>
      </c>
      <c r="L48" s="69">
        <v>5</v>
      </c>
      <c r="M48" s="69">
        <v>2</v>
      </c>
      <c r="N48" s="19">
        <v>0</v>
      </c>
      <c r="O48" s="26">
        <f t="shared" si="1"/>
        <v>0.03636805555555555</v>
      </c>
      <c r="P48" s="38">
        <f t="shared" si="0"/>
        <v>0.011864583333333328</v>
      </c>
      <c r="Q48" s="159"/>
      <c r="R48" s="29"/>
    </row>
    <row r="49" spans="2:18" ht="12.75">
      <c r="B49" s="9">
        <v>29</v>
      </c>
      <c r="C49" s="101">
        <v>53</v>
      </c>
      <c r="D49" s="10" t="s">
        <v>103</v>
      </c>
      <c r="E49" s="45">
        <v>91</v>
      </c>
      <c r="F49" s="91" t="s">
        <v>104</v>
      </c>
      <c r="G49" s="32">
        <v>0</v>
      </c>
      <c r="H49" s="12">
        <v>0.036645833333333336</v>
      </c>
      <c r="I49" s="17"/>
      <c r="J49" s="69">
        <v>3</v>
      </c>
      <c r="K49" s="69">
        <v>1</v>
      </c>
      <c r="L49" s="69">
        <v>3</v>
      </c>
      <c r="M49" s="69">
        <v>2</v>
      </c>
      <c r="N49" s="19">
        <v>0</v>
      </c>
      <c r="O49" s="26">
        <f t="shared" si="1"/>
        <v>0.036645833333333336</v>
      </c>
      <c r="P49" s="38">
        <f t="shared" si="0"/>
        <v>0.012142361111111114</v>
      </c>
      <c r="Q49" s="159"/>
      <c r="R49" s="29"/>
    </row>
    <row r="50" spans="2:18" ht="12.75">
      <c r="B50" s="9">
        <v>30</v>
      </c>
      <c r="C50" s="101">
        <v>58</v>
      </c>
      <c r="D50" s="10" t="s">
        <v>129</v>
      </c>
      <c r="E50" s="45">
        <v>91</v>
      </c>
      <c r="F50" s="91" t="s">
        <v>235</v>
      </c>
      <c r="G50" s="32">
        <v>0</v>
      </c>
      <c r="H50" s="12">
        <v>0.03890046296296296</v>
      </c>
      <c r="I50" s="17"/>
      <c r="J50" s="69">
        <v>2</v>
      </c>
      <c r="K50" s="69">
        <v>4</v>
      </c>
      <c r="L50" s="69">
        <v>3</v>
      </c>
      <c r="M50" s="69">
        <v>2</v>
      </c>
      <c r="N50" s="19">
        <v>0</v>
      </c>
      <c r="O50" s="26">
        <f t="shared" si="1"/>
        <v>0.03890046296296296</v>
      </c>
      <c r="P50" s="38">
        <f t="shared" si="0"/>
        <v>0.014396990740740741</v>
      </c>
      <c r="Q50" s="159"/>
      <c r="R50" s="29"/>
    </row>
    <row r="51" spans="2:18" ht="12.75">
      <c r="B51" s="22">
        <v>31</v>
      </c>
      <c r="C51" s="101">
        <v>56</v>
      </c>
      <c r="D51" s="10" t="s">
        <v>91</v>
      </c>
      <c r="E51" s="45">
        <v>90</v>
      </c>
      <c r="F51" s="89" t="s">
        <v>89</v>
      </c>
      <c r="G51" s="32">
        <v>0</v>
      </c>
      <c r="H51" s="12">
        <v>0.03899305555555555</v>
      </c>
      <c r="I51" s="17"/>
      <c r="J51" s="69">
        <v>2</v>
      </c>
      <c r="K51" s="69">
        <v>2</v>
      </c>
      <c r="L51" s="69">
        <v>2</v>
      </c>
      <c r="M51" s="69">
        <v>5</v>
      </c>
      <c r="N51" s="19">
        <v>0</v>
      </c>
      <c r="O51" s="26">
        <f t="shared" si="1"/>
        <v>0.03899305555555555</v>
      </c>
      <c r="P51" s="38">
        <f t="shared" si="0"/>
        <v>0.01448958333333333</v>
      </c>
      <c r="Q51" s="159"/>
      <c r="R51" s="29"/>
    </row>
    <row r="52" spans="2:18" ht="12.75">
      <c r="B52" s="9">
        <v>32</v>
      </c>
      <c r="C52" s="101">
        <v>49</v>
      </c>
      <c r="D52" s="10" t="s">
        <v>130</v>
      </c>
      <c r="E52" s="45">
        <v>91</v>
      </c>
      <c r="F52" s="91" t="s">
        <v>235</v>
      </c>
      <c r="G52" s="32">
        <v>0</v>
      </c>
      <c r="H52" s="12">
        <v>0.03982638888888889</v>
      </c>
      <c r="I52" s="17"/>
      <c r="J52" s="69">
        <v>4</v>
      </c>
      <c r="K52" s="69">
        <v>3</v>
      </c>
      <c r="L52" s="69">
        <v>4</v>
      </c>
      <c r="M52" s="69">
        <v>2</v>
      </c>
      <c r="N52" s="19">
        <v>0</v>
      </c>
      <c r="O52" s="26">
        <f t="shared" si="1"/>
        <v>0.03982638888888889</v>
      </c>
      <c r="P52" s="38">
        <f t="shared" si="0"/>
        <v>0.015322916666666669</v>
      </c>
      <c r="Q52" s="159"/>
      <c r="R52" s="29"/>
    </row>
    <row r="53" spans="2:18" ht="12.75">
      <c r="B53" s="9">
        <v>33</v>
      </c>
      <c r="C53" s="101">
        <v>57</v>
      </c>
      <c r="D53" s="10" t="s">
        <v>143</v>
      </c>
      <c r="E53" s="45">
        <v>90</v>
      </c>
      <c r="F53" s="91" t="s">
        <v>139</v>
      </c>
      <c r="G53" s="32">
        <v>0</v>
      </c>
      <c r="H53" s="12">
        <v>0.04020833333333333</v>
      </c>
      <c r="I53" s="17"/>
      <c r="J53" s="69">
        <v>3</v>
      </c>
      <c r="K53" s="69">
        <v>4</v>
      </c>
      <c r="L53" s="69">
        <v>3</v>
      </c>
      <c r="M53" s="69">
        <v>4</v>
      </c>
      <c r="N53" s="19">
        <v>0</v>
      </c>
      <c r="O53" s="26">
        <f>H53-G53+(J53+K53+L53+M53)*N53</f>
        <v>0.04020833333333333</v>
      </c>
      <c r="P53" s="38">
        <f t="shared" si="0"/>
        <v>0.01570486111111111</v>
      </c>
      <c r="Q53" s="159"/>
      <c r="R53" s="29"/>
    </row>
    <row r="54" spans="2:18" ht="12.75">
      <c r="B54" s="22">
        <v>34</v>
      </c>
      <c r="C54" s="101">
        <v>55</v>
      </c>
      <c r="D54" s="10" t="s">
        <v>128</v>
      </c>
      <c r="E54" s="45">
        <v>91</v>
      </c>
      <c r="F54" s="91" t="s">
        <v>235</v>
      </c>
      <c r="G54" s="32">
        <v>0</v>
      </c>
      <c r="H54" s="12">
        <v>0.04119791666666667</v>
      </c>
      <c r="I54" s="17"/>
      <c r="J54" s="69">
        <v>4</v>
      </c>
      <c r="K54" s="69">
        <v>5</v>
      </c>
      <c r="L54" s="69">
        <v>3</v>
      </c>
      <c r="M54" s="69">
        <v>3</v>
      </c>
      <c r="N54" s="19">
        <v>0</v>
      </c>
      <c r="O54" s="26">
        <f>H54-G54+(J54+K54+L54+M54)*N54</f>
        <v>0.04119791666666667</v>
      </c>
      <c r="P54" s="38">
        <f t="shared" si="0"/>
        <v>0.016694444444444446</v>
      </c>
      <c r="Q54" s="159"/>
      <c r="R54" s="29"/>
    </row>
    <row r="55" spans="2:18" ht="12.75">
      <c r="B55" s="9">
        <v>35</v>
      </c>
      <c r="C55" s="101">
        <v>50</v>
      </c>
      <c r="D55" s="10" t="s">
        <v>133</v>
      </c>
      <c r="E55" s="45">
        <v>92</v>
      </c>
      <c r="F55" s="91" t="s">
        <v>235</v>
      </c>
      <c r="G55" s="32">
        <v>0</v>
      </c>
      <c r="H55" s="12">
        <v>0.04144097222222222</v>
      </c>
      <c r="I55" s="17"/>
      <c r="J55" s="69">
        <v>1</v>
      </c>
      <c r="K55" s="69">
        <v>3</v>
      </c>
      <c r="L55" s="69">
        <v>2</v>
      </c>
      <c r="M55" s="69">
        <v>3</v>
      </c>
      <c r="N55" s="19">
        <v>0</v>
      </c>
      <c r="O55" s="26">
        <f>H55-G55+(J55+K55+L55+M55)*N55</f>
        <v>0.04144097222222222</v>
      </c>
      <c r="P55" s="38">
        <f t="shared" si="0"/>
        <v>0.016937499999999998</v>
      </c>
      <c r="Q55" s="159"/>
      <c r="R55" s="29"/>
    </row>
    <row r="56" spans="2:18" ht="12.75">
      <c r="B56" s="9">
        <v>36</v>
      </c>
      <c r="C56" s="101">
        <v>54</v>
      </c>
      <c r="D56" s="10" t="s">
        <v>92</v>
      </c>
      <c r="E56" s="45">
        <v>90</v>
      </c>
      <c r="F56" s="91" t="s">
        <v>89</v>
      </c>
      <c r="G56" s="32">
        <v>0</v>
      </c>
      <c r="H56" s="12">
        <v>0.0425</v>
      </c>
      <c r="I56" s="17"/>
      <c r="J56" s="69">
        <v>2</v>
      </c>
      <c r="K56" s="69">
        <v>4</v>
      </c>
      <c r="L56" s="69">
        <v>5</v>
      </c>
      <c r="M56" s="69">
        <v>5</v>
      </c>
      <c r="N56" s="19">
        <v>0</v>
      </c>
      <c r="O56" s="26">
        <f>H56-G56+(J56+K56+L56+M56)*N56</f>
        <v>0.0425</v>
      </c>
      <c r="P56" s="38">
        <f t="shared" si="0"/>
        <v>0.01799652777777778</v>
      </c>
      <c r="Q56" s="159"/>
      <c r="R56" s="29"/>
    </row>
    <row r="57" spans="2:18" ht="12.75">
      <c r="B57" s="22">
        <v>37</v>
      </c>
      <c r="C57" s="101">
        <v>60</v>
      </c>
      <c r="D57" s="10" t="s">
        <v>190</v>
      </c>
      <c r="E57" s="45">
        <v>92</v>
      </c>
      <c r="F57" s="91" t="s">
        <v>186</v>
      </c>
      <c r="G57" s="32">
        <v>0</v>
      </c>
      <c r="H57" s="12">
        <v>0.0441412037037037</v>
      </c>
      <c r="I57" s="17"/>
      <c r="J57" s="69">
        <v>3</v>
      </c>
      <c r="K57" s="69">
        <v>4</v>
      </c>
      <c r="L57" s="69">
        <v>4</v>
      </c>
      <c r="M57" s="69">
        <v>3</v>
      </c>
      <c r="N57" s="19">
        <v>0</v>
      </c>
      <c r="O57" s="26">
        <f>H57-G57+(J57+K57+L57+M57)*N57</f>
        <v>0.0441412037037037</v>
      </c>
      <c r="P57" s="38">
        <f t="shared" si="0"/>
        <v>0.01963773148148148</v>
      </c>
      <c r="Q57" s="159"/>
      <c r="R57" s="29"/>
    </row>
    <row r="58" spans="2:18" ht="12.75">
      <c r="B58" s="9">
        <v>38</v>
      </c>
      <c r="C58" s="101">
        <v>61</v>
      </c>
      <c r="D58" s="10" t="s">
        <v>105</v>
      </c>
      <c r="E58" s="45">
        <v>91</v>
      </c>
      <c r="F58" s="91" t="s">
        <v>104</v>
      </c>
      <c r="G58" s="32">
        <v>0</v>
      </c>
      <c r="H58" s="12">
        <v>0.04577546296296297</v>
      </c>
      <c r="I58" s="17"/>
      <c r="J58" s="69">
        <v>3</v>
      </c>
      <c r="K58" s="69">
        <v>3</v>
      </c>
      <c r="L58" s="69">
        <v>4</v>
      </c>
      <c r="M58" s="69">
        <v>4</v>
      </c>
      <c r="N58" s="19">
        <v>0</v>
      </c>
      <c r="O58" s="26">
        <f t="shared" si="1"/>
        <v>0.04577546296296297</v>
      </c>
      <c r="P58" s="38">
        <f t="shared" si="0"/>
        <v>0.021271990740740748</v>
      </c>
      <c r="Q58" s="159"/>
      <c r="R58" s="29"/>
    </row>
    <row r="59" spans="2:18" ht="12.75">
      <c r="B59" s="71"/>
      <c r="C59" s="102"/>
      <c r="D59" s="73"/>
      <c r="E59" s="72"/>
      <c r="F59" s="103"/>
      <c r="G59" s="74"/>
      <c r="H59" s="75"/>
      <c r="I59" s="76"/>
      <c r="J59" s="77"/>
      <c r="K59" s="77"/>
      <c r="L59" s="77"/>
      <c r="M59" s="77"/>
      <c r="N59" s="76"/>
      <c r="O59" s="75"/>
      <c r="P59" s="155"/>
      <c r="Q59" s="155"/>
      <c r="R59" s="71"/>
    </row>
    <row r="60" spans="2:18" ht="12.75">
      <c r="B60" s="71"/>
      <c r="C60" s="102"/>
      <c r="D60" s="79" t="s">
        <v>255</v>
      </c>
      <c r="E60" s="72"/>
      <c r="F60" s="103"/>
      <c r="G60" s="74"/>
      <c r="H60" s="75"/>
      <c r="I60" s="76"/>
      <c r="J60" s="77"/>
      <c r="K60" s="77"/>
      <c r="L60" s="77"/>
      <c r="M60" s="77"/>
      <c r="N60" s="76"/>
      <c r="O60" s="75"/>
      <c r="P60" s="155"/>
      <c r="Q60" s="155"/>
      <c r="R60" s="71"/>
    </row>
    <row r="61" spans="2:18" ht="12.75">
      <c r="B61" s="71"/>
      <c r="C61" s="102">
        <v>52</v>
      </c>
      <c r="D61" s="73" t="s">
        <v>93</v>
      </c>
      <c r="E61" s="72">
        <v>91</v>
      </c>
      <c r="F61" s="156" t="s">
        <v>89</v>
      </c>
      <c r="G61" s="74"/>
      <c r="H61" s="75"/>
      <c r="I61" s="76"/>
      <c r="J61" s="77"/>
      <c r="K61" s="77"/>
      <c r="L61" s="77"/>
      <c r="M61" s="77"/>
      <c r="N61" s="76"/>
      <c r="O61" s="75"/>
      <c r="P61" s="155"/>
      <c r="Q61" s="155"/>
      <c r="R61" s="71"/>
    </row>
    <row r="62" spans="2:18" ht="12.75">
      <c r="B62" s="71"/>
      <c r="C62" s="102">
        <v>59</v>
      </c>
      <c r="D62" s="73" t="s">
        <v>207</v>
      </c>
      <c r="E62" s="72">
        <v>90</v>
      </c>
      <c r="F62" s="103" t="s">
        <v>28</v>
      </c>
      <c r="G62" s="74"/>
      <c r="H62" s="75"/>
      <c r="I62" s="76"/>
      <c r="J62" s="77"/>
      <c r="K62" s="77"/>
      <c r="L62" s="77"/>
      <c r="M62" s="77"/>
      <c r="N62" s="76"/>
      <c r="O62" s="75"/>
      <c r="P62" s="155"/>
      <c r="Q62" s="155"/>
      <c r="R62" s="71"/>
    </row>
    <row r="63" spans="2:18" ht="12.75">
      <c r="B63" s="71"/>
      <c r="C63" s="102">
        <v>62</v>
      </c>
      <c r="D63" s="73" t="s">
        <v>270</v>
      </c>
      <c r="E63" s="72">
        <v>91</v>
      </c>
      <c r="F63" s="103" t="s">
        <v>28</v>
      </c>
      <c r="G63" s="74"/>
      <c r="H63" s="75"/>
      <c r="I63" s="76"/>
      <c r="J63" s="77"/>
      <c r="K63" s="77"/>
      <c r="L63" s="77"/>
      <c r="M63" s="77"/>
      <c r="N63" s="76"/>
      <c r="O63" s="75"/>
      <c r="P63" s="155"/>
      <c r="Q63" s="155"/>
      <c r="R63" s="71"/>
    </row>
    <row r="64" spans="2:18" ht="13.5" customHeight="1">
      <c r="B64" s="71"/>
      <c r="C64" s="102">
        <v>63</v>
      </c>
      <c r="D64" s="73" t="s">
        <v>167</v>
      </c>
      <c r="E64" s="72">
        <v>91</v>
      </c>
      <c r="F64" s="103" t="s">
        <v>168</v>
      </c>
      <c r="G64" s="74"/>
      <c r="H64" s="75"/>
      <c r="I64" s="76"/>
      <c r="J64" s="77"/>
      <c r="K64" s="77"/>
      <c r="L64" s="77"/>
      <c r="M64" s="77"/>
      <c r="N64" s="76"/>
      <c r="O64" s="75"/>
      <c r="P64" s="155"/>
      <c r="Q64" s="155"/>
      <c r="R64" s="71"/>
    </row>
    <row r="65" spans="2:18" ht="13.5" customHeight="1">
      <c r="B65" s="71"/>
      <c r="C65" s="102">
        <v>64</v>
      </c>
      <c r="D65" s="73" t="s">
        <v>142</v>
      </c>
      <c r="E65" s="72">
        <v>91</v>
      </c>
      <c r="F65" s="103" t="s">
        <v>139</v>
      </c>
      <c r="G65" s="74"/>
      <c r="H65" s="75"/>
      <c r="I65" s="76"/>
      <c r="J65" s="77"/>
      <c r="K65" s="77"/>
      <c r="L65" s="77"/>
      <c r="M65" s="77"/>
      <c r="N65" s="76"/>
      <c r="O65" s="75"/>
      <c r="P65" s="155"/>
      <c r="Q65" s="155"/>
      <c r="R65" s="71"/>
    </row>
    <row r="66" spans="2:18" ht="13.5" customHeight="1">
      <c r="B66" s="71"/>
      <c r="C66" s="102">
        <v>65</v>
      </c>
      <c r="D66" s="73" t="s">
        <v>106</v>
      </c>
      <c r="E66" s="72">
        <v>91</v>
      </c>
      <c r="F66" s="103" t="s">
        <v>104</v>
      </c>
      <c r="G66" s="74"/>
      <c r="H66" s="75"/>
      <c r="I66" s="76"/>
      <c r="J66" s="77"/>
      <c r="K66" s="77"/>
      <c r="L66" s="77"/>
      <c r="M66" s="77"/>
      <c r="N66" s="76"/>
      <c r="O66" s="75"/>
      <c r="P66" s="155"/>
      <c r="Q66" s="155"/>
      <c r="R66" s="71"/>
    </row>
    <row r="67" spans="4:16" ht="15.75">
      <c r="D67" s="79"/>
      <c r="N67" s="33"/>
      <c r="O67" s="33"/>
      <c r="P67" s="33"/>
    </row>
    <row r="68" ht="12.75">
      <c r="D68" s="157" t="s">
        <v>257</v>
      </c>
    </row>
    <row r="69" spans="3:6" ht="12.75">
      <c r="C69" s="102">
        <v>40</v>
      </c>
      <c r="D69" s="73" t="s">
        <v>191</v>
      </c>
      <c r="E69" s="72">
        <v>90</v>
      </c>
      <c r="F69" s="103" t="s">
        <v>186</v>
      </c>
    </row>
    <row r="71" ht="12.75">
      <c r="D71" s="158" t="s">
        <v>262</v>
      </c>
    </row>
    <row r="72" spans="3:11" ht="12.75">
      <c r="C72" s="102">
        <v>31</v>
      </c>
      <c r="D72" s="73" t="s">
        <v>101</v>
      </c>
      <c r="E72" s="72">
        <v>90</v>
      </c>
      <c r="F72" s="103" t="s">
        <v>100</v>
      </c>
      <c r="K72" t="s">
        <v>263</v>
      </c>
    </row>
    <row r="73" spans="3:11" ht="12.75">
      <c r="C73" s="102">
        <v>42</v>
      </c>
      <c r="D73" s="73" t="s">
        <v>126</v>
      </c>
      <c r="E73" s="72">
        <v>92</v>
      </c>
      <c r="F73" s="103" t="s">
        <v>235</v>
      </c>
      <c r="K73" t="s">
        <v>264</v>
      </c>
    </row>
    <row r="74" spans="3:11" ht="12.75">
      <c r="C74" s="102">
        <v>46</v>
      </c>
      <c r="D74" s="73" t="s">
        <v>189</v>
      </c>
      <c r="E74" s="72">
        <v>92</v>
      </c>
      <c r="F74" s="103" t="s">
        <v>186</v>
      </c>
      <c r="K74" t="s">
        <v>263</v>
      </c>
    </row>
    <row r="75" spans="3:11" ht="12.75">
      <c r="C75" s="102">
        <v>49</v>
      </c>
      <c r="D75" s="73" t="s">
        <v>130</v>
      </c>
      <c r="E75" s="72">
        <v>91</v>
      </c>
      <c r="F75" s="103" t="s">
        <v>235</v>
      </c>
      <c r="K75" t="s">
        <v>263</v>
      </c>
    </row>
    <row r="76" spans="3:11" ht="12.75">
      <c r="C76" s="102">
        <v>54</v>
      </c>
      <c r="D76" s="73" t="s">
        <v>92</v>
      </c>
      <c r="E76" s="72">
        <v>90</v>
      </c>
      <c r="F76" s="103" t="s">
        <v>89</v>
      </c>
      <c r="K76" t="s">
        <v>264</v>
      </c>
    </row>
    <row r="79" ht="12.75">
      <c r="M79" t="s">
        <v>16</v>
      </c>
    </row>
    <row r="81" spans="13:14" ht="15.75">
      <c r="M81" s="33" t="s">
        <v>227</v>
      </c>
      <c r="N81" s="33"/>
    </row>
  </sheetData>
  <mergeCells count="6">
    <mergeCell ref="J19:M19"/>
    <mergeCell ref="A8:R8"/>
    <mergeCell ref="A9:R9"/>
    <mergeCell ref="A11:R11"/>
    <mergeCell ref="A13:R13"/>
    <mergeCell ref="A10:R10"/>
  </mergeCells>
  <printOptions/>
  <pageMargins left="0.5905511811023623" right="0" top="0.7874015748031497" bottom="0.7874015748031497" header="0" footer="0"/>
  <pageSetup horizontalDpi="360" verticalDpi="36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8:R48"/>
  <sheetViews>
    <sheetView showGridLines="0" zoomScale="75" zoomScaleNormal="75" workbookViewId="0" topLeftCell="A13">
      <selection activeCell="A10" sqref="A10:R10"/>
    </sheetView>
  </sheetViews>
  <sheetFormatPr defaultColWidth="9.00390625" defaultRowHeight="12.75"/>
  <cols>
    <col min="1" max="1" width="0.875" style="0" customWidth="1"/>
    <col min="2" max="2" width="3.375" style="0" customWidth="1"/>
    <col min="3" max="3" width="3.875" style="64" customWidth="1"/>
    <col min="4" max="4" width="21.125" style="0" customWidth="1"/>
    <col min="5" max="5" width="3.00390625" style="0" customWidth="1"/>
    <col min="6" max="6" width="25.125" style="0" customWidth="1"/>
    <col min="7" max="7" width="11.75390625" style="0" hidden="1" customWidth="1"/>
    <col min="8" max="8" width="11.625" style="0" hidden="1" customWidth="1"/>
    <col min="9" max="9" width="11.875" style="0" hidden="1" customWidth="1"/>
    <col min="10" max="10" width="2.875" style="0" customWidth="1"/>
    <col min="11" max="11" width="2.75390625" style="0" customWidth="1"/>
    <col min="12" max="12" width="2.625" style="0" customWidth="1"/>
    <col min="13" max="13" width="2.375" style="0" customWidth="1"/>
    <col min="14" max="14" width="11.25390625" style="0" hidden="1" customWidth="1"/>
    <col min="15" max="15" width="10.75390625" style="0" customWidth="1"/>
    <col min="16" max="16" width="10.625" style="0" customWidth="1"/>
    <col min="17" max="17" width="3.00390625" style="44" customWidth="1"/>
    <col min="18" max="18" width="4.375" style="0" customWidth="1"/>
  </cols>
  <sheetData>
    <row r="8" spans="1:18" ht="23.25" customHeight="1">
      <c r="A8" s="164" t="s">
        <v>52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18" ht="23.25" customHeight="1">
      <c r="A9" s="164" t="s">
        <v>61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8" ht="23.25" customHeight="1">
      <c r="A10" s="164" t="s">
        <v>58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8" ht="23.25" customHeight="1">
      <c r="A11" s="165" t="s">
        <v>72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1:14" ht="18">
      <c r="A12" s="37"/>
      <c r="B12" s="36"/>
      <c r="C12" s="63"/>
      <c r="D12" s="36"/>
      <c r="E12" s="37"/>
      <c r="F12" s="36"/>
      <c r="G12" s="35"/>
      <c r="H12" s="35"/>
      <c r="I12" s="35"/>
      <c r="J12" s="35"/>
      <c r="K12" s="35"/>
      <c r="L12" s="35"/>
      <c r="M12" s="35"/>
      <c r="N12" s="35"/>
    </row>
    <row r="13" spans="1:18" ht="18">
      <c r="A13" s="165" t="s">
        <v>63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5" ht="14.25" customHeight="1">
      <c r="A14" s="35"/>
      <c r="B14" s="35"/>
      <c r="C14" s="62"/>
      <c r="D14" s="35"/>
      <c r="E14" s="35"/>
      <c r="F14" s="35"/>
      <c r="G14" s="35"/>
      <c r="H14" s="35"/>
      <c r="I14" s="35"/>
      <c r="J14" s="35"/>
      <c r="K14" s="35"/>
      <c r="L14" s="35"/>
      <c r="M14" s="35"/>
      <c r="O14" s="13"/>
    </row>
    <row r="15" spans="2:13" ht="15.75">
      <c r="B15" s="33" t="s">
        <v>68</v>
      </c>
      <c r="D15" s="34"/>
      <c r="E15" s="34"/>
      <c r="F15" s="5"/>
      <c r="G15" s="5"/>
      <c r="H15" s="5"/>
      <c r="I15" s="5"/>
      <c r="J15" s="5"/>
      <c r="K15" s="5"/>
      <c r="L15" s="5"/>
      <c r="M15" s="5"/>
    </row>
    <row r="16" spans="2:5" ht="15.75">
      <c r="B16" s="34"/>
      <c r="C16" s="66"/>
      <c r="D16" s="33"/>
      <c r="E16" s="33"/>
    </row>
    <row r="17" spans="2:15" ht="15.75">
      <c r="B17" s="33" t="s">
        <v>246</v>
      </c>
      <c r="C17" s="66"/>
      <c r="D17" s="33"/>
      <c r="E17" s="33"/>
      <c r="M17" s="33"/>
      <c r="N17" s="33"/>
      <c r="O17" s="33" t="s">
        <v>266</v>
      </c>
    </row>
    <row r="18" ht="13.5" thickBot="1"/>
    <row r="19" spans="2:18" ht="16.5" thickBot="1">
      <c r="B19" s="1" t="s">
        <v>13</v>
      </c>
      <c r="C19" s="160" t="s">
        <v>0</v>
      </c>
      <c r="D19" s="2" t="s">
        <v>17</v>
      </c>
      <c r="E19" s="46" t="s">
        <v>19</v>
      </c>
      <c r="F19" s="4" t="s">
        <v>14</v>
      </c>
      <c r="G19" s="2" t="s">
        <v>1</v>
      </c>
      <c r="H19" s="3" t="s">
        <v>1</v>
      </c>
      <c r="I19" s="2" t="s">
        <v>1</v>
      </c>
      <c r="J19" s="166" t="s">
        <v>4</v>
      </c>
      <c r="K19" s="163"/>
      <c r="L19" s="163"/>
      <c r="M19" s="163"/>
      <c r="N19" s="2" t="s">
        <v>8</v>
      </c>
      <c r="O19" s="2" t="s">
        <v>1</v>
      </c>
      <c r="P19" s="15" t="s">
        <v>11</v>
      </c>
      <c r="Q19" s="15" t="s">
        <v>15</v>
      </c>
      <c r="R19" s="15" t="s">
        <v>51</v>
      </c>
    </row>
    <row r="20" spans="2:18" ht="16.5" thickBot="1">
      <c r="B20" s="23"/>
      <c r="C20" s="161"/>
      <c r="D20" s="14"/>
      <c r="E20" s="47"/>
      <c r="F20" s="24"/>
      <c r="G20" s="14" t="s">
        <v>2</v>
      </c>
      <c r="H20" s="24" t="s">
        <v>3</v>
      </c>
      <c r="I20" s="14" t="s">
        <v>10</v>
      </c>
      <c r="J20" s="21" t="s">
        <v>6</v>
      </c>
      <c r="K20" s="21" t="s">
        <v>6</v>
      </c>
      <c r="L20" s="41" t="s">
        <v>7</v>
      </c>
      <c r="M20" s="41" t="s">
        <v>7</v>
      </c>
      <c r="N20" s="14" t="s">
        <v>9</v>
      </c>
      <c r="O20" s="20" t="s">
        <v>5</v>
      </c>
      <c r="P20" s="16" t="s">
        <v>12</v>
      </c>
      <c r="Q20" s="16"/>
      <c r="R20" s="16" t="s">
        <v>50</v>
      </c>
    </row>
    <row r="21" spans="2:18" ht="12.75">
      <c r="B21" s="22">
        <v>1</v>
      </c>
      <c r="C21" s="87">
        <v>112</v>
      </c>
      <c r="D21" s="7" t="s">
        <v>32</v>
      </c>
      <c r="E21" s="60">
        <v>91</v>
      </c>
      <c r="F21" s="89" t="s">
        <v>219</v>
      </c>
      <c r="G21" s="43">
        <v>0</v>
      </c>
      <c r="H21" s="26">
        <v>0.022586805555555558</v>
      </c>
      <c r="I21" s="19"/>
      <c r="J21" s="68">
        <v>3</v>
      </c>
      <c r="K21" s="68">
        <v>5</v>
      </c>
      <c r="L21" s="68">
        <v>1</v>
      </c>
      <c r="M21" s="68">
        <v>2</v>
      </c>
      <c r="N21" s="19">
        <v>0</v>
      </c>
      <c r="O21" s="26">
        <f>H21-G21+(J21+K21+L21+M21)*N21</f>
        <v>0.022586805555555558</v>
      </c>
      <c r="P21" s="39">
        <f aca="true" t="shared" si="0" ref="P21:P41">O21-O$21</f>
        <v>0</v>
      </c>
      <c r="Q21" s="81" t="s">
        <v>66</v>
      </c>
      <c r="R21" s="40">
        <v>8</v>
      </c>
    </row>
    <row r="22" spans="2:18" ht="12.75">
      <c r="B22" s="9">
        <v>2</v>
      </c>
      <c r="C22" s="101">
        <v>111</v>
      </c>
      <c r="D22" s="10" t="s">
        <v>76</v>
      </c>
      <c r="E22" s="45">
        <v>91</v>
      </c>
      <c r="F22" s="89" t="s">
        <v>219</v>
      </c>
      <c r="G22" s="32">
        <v>0</v>
      </c>
      <c r="H22" s="12">
        <v>0.022962962962962966</v>
      </c>
      <c r="I22" s="17"/>
      <c r="J22" s="69">
        <v>3</v>
      </c>
      <c r="K22" s="69">
        <v>1</v>
      </c>
      <c r="L22" s="69">
        <v>3</v>
      </c>
      <c r="M22" s="69">
        <v>3</v>
      </c>
      <c r="N22" s="19">
        <v>0</v>
      </c>
      <c r="O22" s="26">
        <f>H22-G22+(J22+K22+L22+M22)*N22</f>
        <v>0.022962962962962966</v>
      </c>
      <c r="P22" s="38">
        <f t="shared" si="0"/>
        <v>0.0003761574074074084</v>
      </c>
      <c r="Q22" s="82" t="s">
        <v>66</v>
      </c>
      <c r="R22" s="29">
        <v>7</v>
      </c>
    </row>
    <row r="23" spans="2:18" ht="12.75">
      <c r="B23" s="9">
        <v>3</v>
      </c>
      <c r="C23" s="101">
        <v>115</v>
      </c>
      <c r="D23" s="10" t="s">
        <v>33</v>
      </c>
      <c r="E23" s="45">
        <v>91</v>
      </c>
      <c r="F23" s="89" t="s">
        <v>219</v>
      </c>
      <c r="G23" s="32">
        <v>0</v>
      </c>
      <c r="H23" s="12">
        <v>0.02398611111111111</v>
      </c>
      <c r="I23" s="17"/>
      <c r="J23" s="69">
        <v>2</v>
      </c>
      <c r="K23" s="69">
        <v>3</v>
      </c>
      <c r="L23" s="69">
        <v>2</v>
      </c>
      <c r="M23" s="69">
        <v>3</v>
      </c>
      <c r="N23" s="19">
        <v>0</v>
      </c>
      <c r="O23" s="26">
        <f>H23-G23+(J23+K23+L23+M23)*N23</f>
        <v>0.02398611111111111</v>
      </c>
      <c r="P23" s="38">
        <f t="shared" si="0"/>
        <v>0.001399305555555553</v>
      </c>
      <c r="Q23" s="82" t="s">
        <v>64</v>
      </c>
      <c r="R23" s="29">
        <v>6</v>
      </c>
    </row>
    <row r="24" spans="2:18" ht="12.75">
      <c r="B24" s="22">
        <v>4</v>
      </c>
      <c r="C24" s="101">
        <v>113</v>
      </c>
      <c r="D24" s="10" t="s">
        <v>35</v>
      </c>
      <c r="E24" s="45">
        <v>92</v>
      </c>
      <c r="F24" s="89" t="s">
        <v>219</v>
      </c>
      <c r="G24" s="32">
        <v>0</v>
      </c>
      <c r="H24" s="12">
        <v>0.024293981481481482</v>
      </c>
      <c r="I24" s="17"/>
      <c r="J24" s="69">
        <v>3</v>
      </c>
      <c r="K24" s="69">
        <v>3</v>
      </c>
      <c r="L24" s="69">
        <v>5</v>
      </c>
      <c r="M24" s="69">
        <v>2</v>
      </c>
      <c r="N24" s="19">
        <v>0</v>
      </c>
      <c r="O24" s="26">
        <f>H24-G24+(J24+K24+L24+M24)*N24</f>
        <v>0.024293981481481482</v>
      </c>
      <c r="P24" s="38">
        <f t="shared" si="0"/>
        <v>0.0017071759259259245</v>
      </c>
      <c r="Q24" s="82" t="s">
        <v>64</v>
      </c>
      <c r="R24" s="29">
        <v>5</v>
      </c>
    </row>
    <row r="25" spans="2:18" ht="12.75">
      <c r="B25" s="9">
        <v>5</v>
      </c>
      <c r="C25" s="101">
        <v>114</v>
      </c>
      <c r="D25" s="10" t="s">
        <v>34</v>
      </c>
      <c r="E25" s="45">
        <v>92</v>
      </c>
      <c r="F25" s="89" t="s">
        <v>219</v>
      </c>
      <c r="G25" s="32">
        <v>0</v>
      </c>
      <c r="H25" s="12">
        <v>0.024946759259259255</v>
      </c>
      <c r="I25" s="17"/>
      <c r="J25" s="69">
        <v>2</v>
      </c>
      <c r="K25" s="69">
        <v>1</v>
      </c>
      <c r="L25" s="69">
        <v>3</v>
      </c>
      <c r="M25" s="69">
        <v>2</v>
      </c>
      <c r="N25" s="19">
        <v>0</v>
      </c>
      <c r="O25" s="26">
        <f>H25-G25+(J25+K25+L25+M25)*N25</f>
        <v>0.024946759259259255</v>
      </c>
      <c r="P25" s="38">
        <f t="shared" si="0"/>
        <v>0.0023599537037036974</v>
      </c>
      <c r="Q25" s="82" t="s">
        <v>65</v>
      </c>
      <c r="R25" s="29">
        <v>4</v>
      </c>
    </row>
    <row r="26" spans="2:18" ht="12.75">
      <c r="B26" s="22">
        <v>6</v>
      </c>
      <c r="C26" s="101">
        <v>118</v>
      </c>
      <c r="D26" s="10" t="s">
        <v>38</v>
      </c>
      <c r="E26" s="45">
        <v>91</v>
      </c>
      <c r="F26" s="89" t="s">
        <v>219</v>
      </c>
      <c r="G26" s="32">
        <v>0</v>
      </c>
      <c r="H26" s="12">
        <v>0.025606481481481484</v>
      </c>
      <c r="I26" s="17"/>
      <c r="J26" s="69">
        <v>2</v>
      </c>
      <c r="K26" s="69">
        <v>2</v>
      </c>
      <c r="L26" s="69">
        <v>1</v>
      </c>
      <c r="M26" s="69">
        <v>1</v>
      </c>
      <c r="N26" s="19">
        <v>0</v>
      </c>
      <c r="O26" s="26">
        <f aca="true" t="shared" si="1" ref="O26:O41">H26-G26+(J26+K26+L26+M26)*N26</f>
        <v>0.025606481481481484</v>
      </c>
      <c r="P26" s="38">
        <f t="shared" si="0"/>
        <v>0.0030196759259259257</v>
      </c>
      <c r="Q26" s="82" t="s">
        <v>65</v>
      </c>
      <c r="R26" s="29">
        <v>3</v>
      </c>
    </row>
    <row r="27" spans="2:18" ht="12.75">
      <c r="B27" s="9">
        <v>7</v>
      </c>
      <c r="C27" s="101">
        <v>116</v>
      </c>
      <c r="D27" s="10" t="s">
        <v>153</v>
      </c>
      <c r="E27" s="45">
        <v>91</v>
      </c>
      <c r="F27" s="91" t="s">
        <v>247</v>
      </c>
      <c r="G27" s="32">
        <v>0</v>
      </c>
      <c r="H27" s="12">
        <v>0.026238425925925925</v>
      </c>
      <c r="I27" s="17"/>
      <c r="J27" s="69">
        <v>1</v>
      </c>
      <c r="K27" s="69">
        <v>3</v>
      </c>
      <c r="L27" s="69">
        <v>3</v>
      </c>
      <c r="M27" s="69">
        <v>4</v>
      </c>
      <c r="N27" s="19">
        <v>0</v>
      </c>
      <c r="O27" s="26">
        <f t="shared" si="1"/>
        <v>0.026238425925925925</v>
      </c>
      <c r="P27" s="38">
        <f t="shared" si="0"/>
        <v>0.0036516203703703676</v>
      </c>
      <c r="Q27" s="82" t="s">
        <v>65</v>
      </c>
      <c r="R27" s="29">
        <v>2</v>
      </c>
    </row>
    <row r="28" spans="2:18" ht="12.75">
      <c r="B28" s="22">
        <v>8</v>
      </c>
      <c r="C28" s="101">
        <v>119</v>
      </c>
      <c r="D28" s="10" t="s">
        <v>203</v>
      </c>
      <c r="E28" s="45">
        <v>90</v>
      </c>
      <c r="F28" s="91" t="s">
        <v>202</v>
      </c>
      <c r="G28" s="32">
        <v>0</v>
      </c>
      <c r="H28" s="12">
        <v>0.026342592592592588</v>
      </c>
      <c r="I28" s="17"/>
      <c r="J28" s="69">
        <v>1</v>
      </c>
      <c r="K28" s="69">
        <v>2</v>
      </c>
      <c r="L28" s="69">
        <v>1</v>
      </c>
      <c r="M28" s="69">
        <v>4</v>
      </c>
      <c r="N28" s="19">
        <v>0</v>
      </c>
      <c r="O28" s="26">
        <f t="shared" si="1"/>
        <v>0.026342592592592588</v>
      </c>
      <c r="P28" s="38">
        <f t="shared" si="0"/>
        <v>0.0037557870370370297</v>
      </c>
      <c r="Q28" s="82" t="s">
        <v>65</v>
      </c>
      <c r="R28" s="29">
        <v>2</v>
      </c>
    </row>
    <row r="29" spans="2:18" ht="12.75">
      <c r="B29" s="9">
        <v>9</v>
      </c>
      <c r="C29" s="101">
        <v>117</v>
      </c>
      <c r="D29" s="10" t="s">
        <v>73</v>
      </c>
      <c r="E29" s="45">
        <v>90</v>
      </c>
      <c r="F29" s="91" t="s">
        <v>74</v>
      </c>
      <c r="G29" s="32">
        <v>0</v>
      </c>
      <c r="H29" s="12">
        <v>0.026909722222222224</v>
      </c>
      <c r="I29" s="17"/>
      <c r="J29" s="69">
        <v>2</v>
      </c>
      <c r="K29" s="69">
        <v>5</v>
      </c>
      <c r="L29" s="69">
        <v>3</v>
      </c>
      <c r="M29" s="69">
        <v>1</v>
      </c>
      <c r="N29" s="19">
        <v>0</v>
      </c>
      <c r="O29" s="26">
        <f t="shared" si="1"/>
        <v>0.026909722222222224</v>
      </c>
      <c r="P29" s="38">
        <f t="shared" si="0"/>
        <v>0.004322916666666666</v>
      </c>
      <c r="Q29" s="82"/>
      <c r="R29" s="29">
        <v>2</v>
      </c>
    </row>
    <row r="30" spans="2:18" ht="12.75">
      <c r="B30" s="22">
        <v>10</v>
      </c>
      <c r="C30" s="101">
        <v>123</v>
      </c>
      <c r="D30" s="10" t="s">
        <v>110</v>
      </c>
      <c r="E30" s="45">
        <v>91</v>
      </c>
      <c r="F30" s="91" t="s">
        <v>111</v>
      </c>
      <c r="G30" s="32">
        <v>0</v>
      </c>
      <c r="H30" s="12">
        <v>0.02916550925925926</v>
      </c>
      <c r="I30" s="17"/>
      <c r="J30" s="69">
        <v>0</v>
      </c>
      <c r="K30" s="69">
        <v>2</v>
      </c>
      <c r="L30" s="69">
        <v>2</v>
      </c>
      <c r="M30" s="69">
        <v>2</v>
      </c>
      <c r="N30" s="19">
        <v>0</v>
      </c>
      <c r="O30" s="26">
        <f t="shared" si="1"/>
        <v>0.02916550925925926</v>
      </c>
      <c r="P30" s="38">
        <f t="shared" si="0"/>
        <v>0.006578703703703701</v>
      </c>
      <c r="Q30" s="82"/>
      <c r="R30" s="29">
        <v>2</v>
      </c>
    </row>
    <row r="31" spans="2:18" ht="12.75">
      <c r="B31" s="9">
        <v>11</v>
      </c>
      <c r="C31" s="101">
        <v>125</v>
      </c>
      <c r="D31" s="10" t="s">
        <v>112</v>
      </c>
      <c r="E31" s="45">
        <v>92</v>
      </c>
      <c r="F31" s="91" t="s">
        <v>111</v>
      </c>
      <c r="G31" s="32">
        <v>0</v>
      </c>
      <c r="H31" s="12">
        <v>0.030555555555555555</v>
      </c>
      <c r="I31" s="17"/>
      <c r="J31" s="69">
        <v>2</v>
      </c>
      <c r="K31" s="69">
        <v>2</v>
      </c>
      <c r="L31" s="69">
        <v>1</v>
      </c>
      <c r="M31" s="69">
        <v>2</v>
      </c>
      <c r="N31" s="19">
        <v>0</v>
      </c>
      <c r="O31" s="26">
        <f t="shared" si="1"/>
        <v>0.030555555555555555</v>
      </c>
      <c r="P31" s="38">
        <f t="shared" si="0"/>
        <v>0.007968749999999997</v>
      </c>
      <c r="Q31" s="82"/>
      <c r="R31" s="29">
        <v>1</v>
      </c>
    </row>
    <row r="32" spans="2:18" ht="12.75">
      <c r="B32" s="22">
        <v>12</v>
      </c>
      <c r="C32" s="101">
        <v>126</v>
      </c>
      <c r="D32" s="10" t="s">
        <v>99</v>
      </c>
      <c r="E32" s="45">
        <v>90</v>
      </c>
      <c r="F32" s="91" t="s">
        <v>89</v>
      </c>
      <c r="G32" s="32">
        <v>0</v>
      </c>
      <c r="H32" s="12">
        <v>0.03055902777777778</v>
      </c>
      <c r="I32" s="17"/>
      <c r="J32" s="69">
        <v>1</v>
      </c>
      <c r="K32" s="69">
        <v>1</v>
      </c>
      <c r="L32" s="69">
        <v>4</v>
      </c>
      <c r="M32" s="69">
        <v>3</v>
      </c>
      <c r="N32" s="19">
        <v>0</v>
      </c>
      <c r="O32" s="26">
        <f t="shared" si="1"/>
        <v>0.03055902777777778</v>
      </c>
      <c r="P32" s="38">
        <f t="shared" si="0"/>
        <v>0.00797222222222222</v>
      </c>
      <c r="Q32" s="82"/>
      <c r="R32" s="29">
        <v>1</v>
      </c>
    </row>
    <row r="33" spans="2:18" ht="12.75">
      <c r="B33" s="9">
        <v>13</v>
      </c>
      <c r="C33" s="101">
        <v>120</v>
      </c>
      <c r="D33" s="10" t="s">
        <v>109</v>
      </c>
      <c r="E33" s="45">
        <v>91</v>
      </c>
      <c r="F33" s="91" t="s">
        <v>104</v>
      </c>
      <c r="G33" s="32">
        <v>0</v>
      </c>
      <c r="H33" s="12">
        <v>0.03095486111111111</v>
      </c>
      <c r="I33" s="17"/>
      <c r="J33" s="69">
        <v>2</v>
      </c>
      <c r="K33" s="69">
        <v>5</v>
      </c>
      <c r="L33" s="69">
        <v>2</v>
      </c>
      <c r="M33" s="69">
        <v>2</v>
      </c>
      <c r="N33" s="19">
        <v>0</v>
      </c>
      <c r="O33" s="26">
        <f t="shared" si="1"/>
        <v>0.03095486111111111</v>
      </c>
      <c r="P33" s="38">
        <f t="shared" si="0"/>
        <v>0.008368055555555552</v>
      </c>
      <c r="Q33" s="82"/>
      <c r="R33" s="29">
        <v>1</v>
      </c>
    </row>
    <row r="34" spans="2:18" ht="12.75">
      <c r="B34" s="22">
        <v>14</v>
      </c>
      <c r="C34" s="101">
        <v>121</v>
      </c>
      <c r="D34" s="10" t="s">
        <v>36</v>
      </c>
      <c r="E34" s="45">
        <v>92</v>
      </c>
      <c r="F34" s="89" t="s">
        <v>219</v>
      </c>
      <c r="G34" s="32">
        <v>0</v>
      </c>
      <c r="H34" s="12">
        <v>0.030993055555555555</v>
      </c>
      <c r="I34" s="17"/>
      <c r="J34" s="69">
        <v>1</v>
      </c>
      <c r="K34" s="69">
        <v>4</v>
      </c>
      <c r="L34" s="69">
        <v>3</v>
      </c>
      <c r="M34" s="69">
        <v>3</v>
      </c>
      <c r="N34" s="19">
        <v>0</v>
      </c>
      <c r="O34" s="26">
        <f t="shared" si="1"/>
        <v>0.030993055555555555</v>
      </c>
      <c r="P34" s="38">
        <f t="shared" si="0"/>
        <v>0.008406249999999997</v>
      </c>
      <c r="Q34" s="82"/>
      <c r="R34" s="29">
        <v>1</v>
      </c>
    </row>
    <row r="35" spans="2:18" ht="12.75">
      <c r="B35" s="9">
        <v>15</v>
      </c>
      <c r="C35" s="101">
        <v>122</v>
      </c>
      <c r="D35" s="10" t="s">
        <v>201</v>
      </c>
      <c r="E35" s="45">
        <v>90</v>
      </c>
      <c r="F35" s="91" t="s">
        <v>202</v>
      </c>
      <c r="G35" s="32">
        <v>0</v>
      </c>
      <c r="H35" s="12">
        <v>0.03158564814814815</v>
      </c>
      <c r="I35" s="17"/>
      <c r="J35" s="69">
        <v>3</v>
      </c>
      <c r="K35" s="69">
        <v>2</v>
      </c>
      <c r="L35" s="69">
        <v>4</v>
      </c>
      <c r="M35" s="69">
        <v>3</v>
      </c>
      <c r="N35" s="19">
        <v>0</v>
      </c>
      <c r="O35" s="26">
        <f t="shared" si="1"/>
        <v>0.03158564814814815</v>
      </c>
      <c r="P35" s="38">
        <f t="shared" si="0"/>
        <v>0.00899884259259259</v>
      </c>
      <c r="Q35" s="82"/>
      <c r="R35" s="29">
        <v>1</v>
      </c>
    </row>
    <row r="36" spans="2:18" ht="12.75">
      <c r="B36" s="22">
        <v>16</v>
      </c>
      <c r="C36" s="101">
        <v>127</v>
      </c>
      <c r="D36" s="10" t="s">
        <v>113</v>
      </c>
      <c r="E36" s="45">
        <v>93</v>
      </c>
      <c r="F36" s="91" t="s">
        <v>111</v>
      </c>
      <c r="G36" s="32">
        <v>0</v>
      </c>
      <c r="H36" s="12">
        <v>0.03248842592592593</v>
      </c>
      <c r="I36" s="17"/>
      <c r="J36" s="69">
        <v>2</v>
      </c>
      <c r="K36" s="69">
        <v>0</v>
      </c>
      <c r="L36" s="69">
        <v>3</v>
      </c>
      <c r="M36" s="69">
        <v>2</v>
      </c>
      <c r="N36" s="19">
        <v>0</v>
      </c>
      <c r="O36" s="26">
        <f t="shared" si="1"/>
        <v>0.03248842592592593</v>
      </c>
      <c r="P36" s="38">
        <f t="shared" si="0"/>
        <v>0.00990162037037037</v>
      </c>
      <c r="Q36" s="82"/>
      <c r="R36" s="29">
        <v>1</v>
      </c>
    </row>
    <row r="37" spans="2:18" ht="12.75">
      <c r="B37" s="9">
        <v>17</v>
      </c>
      <c r="C37" s="101">
        <v>124</v>
      </c>
      <c r="D37" s="10" t="s">
        <v>124</v>
      </c>
      <c r="E37" s="45">
        <v>92</v>
      </c>
      <c r="F37" s="91" t="s">
        <v>235</v>
      </c>
      <c r="G37" s="32">
        <v>0</v>
      </c>
      <c r="H37" s="12">
        <v>0.033136574074074075</v>
      </c>
      <c r="I37" s="17"/>
      <c r="J37" s="69">
        <v>1</v>
      </c>
      <c r="K37" s="69">
        <v>1</v>
      </c>
      <c r="L37" s="69">
        <v>4</v>
      </c>
      <c r="M37" s="69">
        <v>3</v>
      </c>
      <c r="N37" s="19">
        <v>0</v>
      </c>
      <c r="O37" s="26">
        <f t="shared" si="1"/>
        <v>0.033136574074074075</v>
      </c>
      <c r="P37" s="38">
        <f t="shared" si="0"/>
        <v>0.010549768518518517</v>
      </c>
      <c r="Q37" s="82"/>
      <c r="R37" s="29">
        <v>1</v>
      </c>
    </row>
    <row r="38" spans="2:18" ht="12.75">
      <c r="B38" s="22">
        <v>18</v>
      </c>
      <c r="C38" s="101">
        <v>128</v>
      </c>
      <c r="D38" s="10" t="s">
        <v>120</v>
      </c>
      <c r="E38" s="45">
        <v>90</v>
      </c>
      <c r="F38" s="91" t="s">
        <v>235</v>
      </c>
      <c r="G38" s="32">
        <v>0</v>
      </c>
      <c r="H38" s="12">
        <v>0.03783564814814815</v>
      </c>
      <c r="I38" s="17"/>
      <c r="J38" s="69">
        <v>2</v>
      </c>
      <c r="K38" s="69">
        <v>2</v>
      </c>
      <c r="L38" s="69">
        <v>5</v>
      </c>
      <c r="M38" s="69">
        <v>4</v>
      </c>
      <c r="N38" s="19">
        <v>0</v>
      </c>
      <c r="O38" s="26">
        <f t="shared" si="1"/>
        <v>0.03783564814814815</v>
      </c>
      <c r="P38" s="38">
        <f t="shared" si="0"/>
        <v>0.015248842592592595</v>
      </c>
      <c r="Q38" s="82"/>
      <c r="R38" s="29">
        <v>1</v>
      </c>
    </row>
    <row r="39" spans="2:18" ht="12.75">
      <c r="B39" s="9">
        <v>19</v>
      </c>
      <c r="C39" s="101">
        <v>129</v>
      </c>
      <c r="D39" s="10" t="s">
        <v>121</v>
      </c>
      <c r="E39" s="45">
        <v>91</v>
      </c>
      <c r="F39" s="91" t="s">
        <v>235</v>
      </c>
      <c r="G39" s="32">
        <v>0</v>
      </c>
      <c r="H39" s="12">
        <v>0.038796296296296294</v>
      </c>
      <c r="I39" s="17"/>
      <c r="J39" s="69">
        <v>4</v>
      </c>
      <c r="K39" s="69">
        <v>2</v>
      </c>
      <c r="L39" s="69">
        <v>3</v>
      </c>
      <c r="M39" s="69">
        <v>5</v>
      </c>
      <c r="N39" s="19">
        <v>0</v>
      </c>
      <c r="O39" s="26">
        <f t="shared" si="1"/>
        <v>0.038796296296296294</v>
      </c>
      <c r="P39" s="38">
        <f t="shared" si="0"/>
        <v>0.016209490740740736</v>
      </c>
      <c r="Q39" s="82"/>
      <c r="R39" s="29">
        <v>1</v>
      </c>
    </row>
    <row r="40" spans="2:18" ht="12.75">
      <c r="B40" s="22">
        <v>20</v>
      </c>
      <c r="C40" s="101">
        <v>130</v>
      </c>
      <c r="D40" s="10" t="s">
        <v>122</v>
      </c>
      <c r="E40" s="45">
        <v>91</v>
      </c>
      <c r="F40" s="91" t="s">
        <v>235</v>
      </c>
      <c r="G40" s="32">
        <v>0</v>
      </c>
      <c r="H40" s="12">
        <v>0.04010416666666667</v>
      </c>
      <c r="I40" s="17"/>
      <c r="J40" s="69">
        <v>5</v>
      </c>
      <c r="K40" s="69">
        <v>4</v>
      </c>
      <c r="L40" s="69">
        <v>2</v>
      </c>
      <c r="M40" s="69">
        <v>5</v>
      </c>
      <c r="N40" s="19">
        <v>0</v>
      </c>
      <c r="O40" s="26">
        <f t="shared" si="1"/>
        <v>0.04010416666666667</v>
      </c>
      <c r="P40" s="38">
        <f t="shared" si="0"/>
        <v>0.017517361111111112</v>
      </c>
      <c r="Q40" s="82"/>
      <c r="R40" s="29">
        <v>1</v>
      </c>
    </row>
    <row r="41" spans="2:18" ht="12.75">
      <c r="B41" s="9">
        <v>21</v>
      </c>
      <c r="C41" s="101">
        <v>131</v>
      </c>
      <c r="D41" s="10" t="s">
        <v>123</v>
      </c>
      <c r="E41" s="45">
        <v>91</v>
      </c>
      <c r="F41" s="91" t="s">
        <v>235</v>
      </c>
      <c r="G41" s="32">
        <v>0</v>
      </c>
      <c r="H41" s="12">
        <v>0.04040509259259259</v>
      </c>
      <c r="I41" s="17"/>
      <c r="J41" s="69">
        <v>3</v>
      </c>
      <c r="K41" s="69">
        <v>3</v>
      </c>
      <c r="L41" s="69">
        <v>4</v>
      </c>
      <c r="M41" s="69">
        <v>5</v>
      </c>
      <c r="N41" s="19">
        <v>0</v>
      </c>
      <c r="O41" s="26">
        <f t="shared" si="1"/>
        <v>0.04040509259259259</v>
      </c>
      <c r="P41" s="38">
        <f t="shared" si="0"/>
        <v>0.017818287037037032</v>
      </c>
      <c r="Q41" s="82"/>
      <c r="R41" s="29"/>
    </row>
    <row r="43" ht="12.75">
      <c r="D43" s="79"/>
    </row>
    <row r="44" spans="3:6" ht="12.75">
      <c r="C44" s="102"/>
      <c r="D44" s="83"/>
      <c r="E44" s="72"/>
      <c r="F44" s="71"/>
    </row>
    <row r="45" spans="14:15" ht="15.75">
      <c r="N45" s="33"/>
      <c r="O45" t="s">
        <v>16</v>
      </c>
    </row>
    <row r="46" spans="4:14" ht="15.75">
      <c r="D46" s="79"/>
      <c r="N46" s="33"/>
    </row>
    <row r="47" spans="3:16" ht="15.75">
      <c r="C47" s="102"/>
      <c r="D47" s="73"/>
      <c r="E47" s="72"/>
      <c r="F47" s="72"/>
      <c r="N47" s="33"/>
      <c r="O47" s="33" t="s">
        <v>227</v>
      </c>
      <c r="P47" s="33"/>
    </row>
    <row r="48" spans="4:16" ht="15.75">
      <c r="D48" s="79"/>
      <c r="N48" s="33"/>
      <c r="O48" s="33"/>
      <c r="P48" s="33"/>
    </row>
  </sheetData>
  <mergeCells count="6">
    <mergeCell ref="J19:M19"/>
    <mergeCell ref="A8:R8"/>
    <mergeCell ref="A9:R9"/>
    <mergeCell ref="A11:R11"/>
    <mergeCell ref="A13:R13"/>
    <mergeCell ref="A10:R10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8:R50"/>
  <sheetViews>
    <sheetView showGridLines="0" zoomScale="75" zoomScaleNormal="75" workbookViewId="0" topLeftCell="A19">
      <selection activeCell="A13" sqref="A13:R13"/>
    </sheetView>
  </sheetViews>
  <sheetFormatPr defaultColWidth="9.00390625" defaultRowHeight="12.75"/>
  <cols>
    <col min="1" max="1" width="0.875" style="0" customWidth="1"/>
    <col min="2" max="2" width="3.375" style="0" customWidth="1"/>
    <col min="3" max="3" width="3.125" style="64" customWidth="1"/>
    <col min="4" max="4" width="22.375" style="0" customWidth="1"/>
    <col min="5" max="5" width="2.875" style="0" customWidth="1"/>
    <col min="6" max="6" width="27.875" style="0" customWidth="1"/>
    <col min="7" max="7" width="11.75390625" style="0" hidden="1" customWidth="1"/>
    <col min="8" max="8" width="11.625" style="0" hidden="1" customWidth="1"/>
    <col min="9" max="9" width="11.875" style="0" hidden="1" customWidth="1"/>
    <col min="10" max="11" width="2.25390625" style="0" customWidth="1"/>
    <col min="12" max="12" width="2.625" style="0" customWidth="1"/>
    <col min="13" max="13" width="3.00390625" style="0" hidden="1" customWidth="1"/>
    <col min="14" max="14" width="11.25390625" style="0" hidden="1" customWidth="1"/>
    <col min="15" max="15" width="10.625" style="0" customWidth="1"/>
    <col min="16" max="16" width="10.75390625" style="0" customWidth="1"/>
    <col min="17" max="17" width="3.375" style="44" customWidth="1"/>
    <col min="18" max="18" width="4.375" style="0" customWidth="1"/>
  </cols>
  <sheetData>
    <row r="8" spans="1:18" ht="23.25" customHeight="1">
      <c r="A8" s="164" t="s">
        <v>52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18" ht="23.25" customHeight="1">
      <c r="A9" s="164" t="s">
        <v>61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8" ht="23.25" customHeight="1">
      <c r="A10" s="164" t="s">
        <v>58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8" ht="23.25" customHeight="1">
      <c r="A11" s="165" t="s">
        <v>72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1:14" ht="18">
      <c r="A12" s="37"/>
      <c r="B12" s="36"/>
      <c r="C12" s="63"/>
      <c r="D12" s="36"/>
      <c r="E12" s="37"/>
      <c r="F12" s="36"/>
      <c r="G12" s="35"/>
      <c r="H12" s="35"/>
      <c r="I12" s="35"/>
      <c r="J12" s="35"/>
      <c r="K12" s="35"/>
      <c r="L12" s="35"/>
      <c r="M12" s="35"/>
      <c r="N12" s="35"/>
    </row>
    <row r="13" spans="1:18" ht="18">
      <c r="A13" s="165" t="s">
        <v>63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5" ht="14.25" customHeight="1">
      <c r="A14" s="35"/>
      <c r="B14" s="35"/>
      <c r="C14" s="62"/>
      <c r="D14" s="35"/>
      <c r="E14" s="35"/>
      <c r="F14" s="35"/>
      <c r="G14" s="35"/>
      <c r="H14" s="35"/>
      <c r="I14" s="35"/>
      <c r="J14" s="35"/>
      <c r="K14" s="35"/>
      <c r="L14" s="35"/>
      <c r="M14" s="35"/>
      <c r="O14" s="13"/>
    </row>
    <row r="15" spans="2:13" ht="15.75">
      <c r="B15" s="33" t="s">
        <v>69</v>
      </c>
      <c r="D15" s="34"/>
      <c r="E15" s="34"/>
      <c r="F15" s="5"/>
      <c r="G15" s="5"/>
      <c r="H15" s="5"/>
      <c r="I15" s="5"/>
      <c r="J15" s="5"/>
      <c r="K15" s="5"/>
      <c r="L15" s="5"/>
      <c r="M15" s="5"/>
    </row>
    <row r="16" spans="2:5" ht="15.75">
      <c r="B16" s="34"/>
      <c r="C16" s="66"/>
      <c r="D16" s="33"/>
      <c r="E16" s="33"/>
    </row>
    <row r="17" spans="2:15" ht="15.75">
      <c r="B17" s="33" t="s">
        <v>251</v>
      </c>
      <c r="C17" s="66"/>
      <c r="D17" s="33"/>
      <c r="E17" s="33"/>
      <c r="M17" s="33"/>
      <c r="N17" s="33"/>
      <c r="O17" s="33" t="s">
        <v>268</v>
      </c>
    </row>
    <row r="18" ht="13.5" thickBot="1"/>
    <row r="19" spans="2:18" ht="16.5" thickBot="1">
      <c r="B19" s="1" t="s">
        <v>13</v>
      </c>
      <c r="C19" s="160" t="s">
        <v>0</v>
      </c>
      <c r="D19" s="2" t="s">
        <v>17</v>
      </c>
      <c r="E19" s="46" t="s">
        <v>19</v>
      </c>
      <c r="F19" s="4" t="s">
        <v>14</v>
      </c>
      <c r="G19" s="2" t="s">
        <v>1</v>
      </c>
      <c r="H19" s="3" t="s">
        <v>1</v>
      </c>
      <c r="I19" s="2" t="s">
        <v>1</v>
      </c>
      <c r="J19" s="166" t="s">
        <v>4</v>
      </c>
      <c r="K19" s="163"/>
      <c r="L19" s="163"/>
      <c r="M19" s="163"/>
      <c r="N19" s="2" t="s">
        <v>8</v>
      </c>
      <c r="O19" s="2" t="s">
        <v>1</v>
      </c>
      <c r="P19" s="15" t="s">
        <v>11</v>
      </c>
      <c r="Q19" s="15" t="s">
        <v>15</v>
      </c>
      <c r="R19" s="15" t="s">
        <v>51</v>
      </c>
    </row>
    <row r="20" spans="2:18" ht="16.5" thickBot="1">
      <c r="B20" s="23"/>
      <c r="C20" s="161"/>
      <c r="D20" s="14"/>
      <c r="E20" s="47"/>
      <c r="F20" s="24"/>
      <c r="G20" s="14" t="s">
        <v>2</v>
      </c>
      <c r="H20" s="24" t="s">
        <v>3</v>
      </c>
      <c r="I20" s="14" t="s">
        <v>10</v>
      </c>
      <c r="J20" s="21" t="s">
        <v>6</v>
      </c>
      <c r="K20" s="21" t="s">
        <v>6</v>
      </c>
      <c r="L20" s="41" t="s">
        <v>7</v>
      </c>
      <c r="M20" s="41" t="s">
        <v>7</v>
      </c>
      <c r="N20" s="14" t="s">
        <v>9</v>
      </c>
      <c r="O20" s="20" t="s">
        <v>5</v>
      </c>
      <c r="P20" s="16" t="s">
        <v>12</v>
      </c>
      <c r="Q20" s="16"/>
      <c r="R20" s="16" t="s">
        <v>50</v>
      </c>
    </row>
    <row r="21" spans="2:18" ht="12.75">
      <c r="B21" s="22">
        <v>1</v>
      </c>
      <c r="C21" s="87">
        <v>142</v>
      </c>
      <c r="D21" s="7" t="s">
        <v>88</v>
      </c>
      <c r="E21" s="99">
        <v>93</v>
      </c>
      <c r="F21" s="89" t="s">
        <v>219</v>
      </c>
      <c r="G21" s="43">
        <v>0</v>
      </c>
      <c r="H21" s="26">
        <v>0.016197916666666666</v>
      </c>
      <c r="I21" s="19"/>
      <c r="J21" s="68">
        <v>3</v>
      </c>
      <c r="K21" s="68">
        <v>1</v>
      </c>
      <c r="L21" s="68">
        <v>2</v>
      </c>
      <c r="M21" s="68"/>
      <c r="N21" s="19">
        <v>0</v>
      </c>
      <c r="O21" s="26">
        <f>H21-G21+(J21+K21+L21+M21)*N21</f>
        <v>0.016197916666666666</v>
      </c>
      <c r="P21" s="39">
        <f aca="true" t="shared" si="0" ref="P21:P38">O21-O$21</f>
        <v>0</v>
      </c>
      <c r="Q21" s="81" t="s">
        <v>64</v>
      </c>
      <c r="R21" s="40">
        <v>15</v>
      </c>
    </row>
    <row r="22" spans="2:18" ht="12.75">
      <c r="B22" s="9">
        <v>2</v>
      </c>
      <c r="C22" s="101">
        <v>143</v>
      </c>
      <c r="D22" s="10" t="s">
        <v>87</v>
      </c>
      <c r="E22" s="94">
        <v>93</v>
      </c>
      <c r="F22" s="89" t="s">
        <v>219</v>
      </c>
      <c r="G22" s="32">
        <v>0</v>
      </c>
      <c r="H22" s="12">
        <v>0.017515046296296296</v>
      </c>
      <c r="I22" s="17"/>
      <c r="J22" s="69">
        <v>4</v>
      </c>
      <c r="K22" s="69">
        <v>1</v>
      </c>
      <c r="L22" s="69">
        <v>4</v>
      </c>
      <c r="M22" s="69"/>
      <c r="N22" s="19">
        <v>0</v>
      </c>
      <c r="O22" s="26">
        <f>H22-G22+(J22+K22+L22+M22)*N22</f>
        <v>0.017515046296296296</v>
      </c>
      <c r="P22" s="38">
        <f t="shared" si="0"/>
        <v>0.00131712962962963</v>
      </c>
      <c r="Q22" s="82" t="s">
        <v>64</v>
      </c>
      <c r="R22" s="29">
        <v>14</v>
      </c>
    </row>
    <row r="23" spans="2:18" ht="12.75">
      <c r="B23" s="9">
        <v>3</v>
      </c>
      <c r="C23" s="101">
        <v>144</v>
      </c>
      <c r="D23" s="10" t="s">
        <v>220</v>
      </c>
      <c r="E23" s="94">
        <v>93</v>
      </c>
      <c r="F23" s="89" t="s">
        <v>219</v>
      </c>
      <c r="G23" s="32">
        <v>0</v>
      </c>
      <c r="H23" s="12">
        <v>0.017814814814814815</v>
      </c>
      <c r="I23" s="17"/>
      <c r="J23" s="69">
        <v>3</v>
      </c>
      <c r="K23" s="69">
        <v>1</v>
      </c>
      <c r="L23" s="69">
        <v>4</v>
      </c>
      <c r="M23" s="69"/>
      <c r="N23" s="19">
        <v>0</v>
      </c>
      <c r="O23" s="26">
        <f aca="true" t="shared" si="1" ref="O23:O34">H23-G23+(J23+K23+L23+M23)*N23</f>
        <v>0.017814814814814815</v>
      </c>
      <c r="P23" s="38">
        <f t="shared" si="0"/>
        <v>0.0016168981481481486</v>
      </c>
      <c r="Q23" s="82" t="s">
        <v>64</v>
      </c>
      <c r="R23" s="29">
        <v>13</v>
      </c>
    </row>
    <row r="24" spans="2:18" ht="12.75">
      <c r="B24" s="22">
        <v>4</v>
      </c>
      <c r="C24" s="101">
        <v>141</v>
      </c>
      <c r="D24" s="10" t="s">
        <v>152</v>
      </c>
      <c r="E24" s="94">
        <v>92</v>
      </c>
      <c r="F24" s="91" t="s">
        <v>150</v>
      </c>
      <c r="G24" s="32">
        <v>0</v>
      </c>
      <c r="H24" s="12">
        <v>0.01807638888888889</v>
      </c>
      <c r="I24" s="17"/>
      <c r="J24" s="69">
        <v>3</v>
      </c>
      <c r="K24" s="69">
        <v>2</v>
      </c>
      <c r="L24" s="69">
        <v>3</v>
      </c>
      <c r="M24" s="69"/>
      <c r="N24" s="19">
        <v>0</v>
      </c>
      <c r="O24" s="26">
        <f>H24-G24+(J24+K24+L24+M24)*N24</f>
        <v>0.01807638888888889</v>
      </c>
      <c r="P24" s="38">
        <f t="shared" si="0"/>
        <v>0.0018784722222222223</v>
      </c>
      <c r="Q24" s="82" t="s">
        <v>64</v>
      </c>
      <c r="R24" s="29">
        <v>12</v>
      </c>
    </row>
    <row r="25" spans="2:18" ht="12.75">
      <c r="B25" s="22">
        <v>5</v>
      </c>
      <c r="C25" s="101">
        <v>145</v>
      </c>
      <c r="D25" s="10" t="s">
        <v>158</v>
      </c>
      <c r="E25" s="94">
        <v>92</v>
      </c>
      <c r="F25" s="91" t="s">
        <v>155</v>
      </c>
      <c r="G25" s="32">
        <v>0</v>
      </c>
      <c r="H25" s="12">
        <v>0.018751157407407407</v>
      </c>
      <c r="I25" s="17"/>
      <c r="J25" s="69">
        <v>4</v>
      </c>
      <c r="K25" s="69">
        <v>2</v>
      </c>
      <c r="L25" s="69">
        <v>3</v>
      </c>
      <c r="M25" s="69"/>
      <c r="N25" s="19">
        <v>0</v>
      </c>
      <c r="O25" s="26">
        <f t="shared" si="1"/>
        <v>0.018751157407407407</v>
      </c>
      <c r="P25" s="38">
        <f t="shared" si="0"/>
        <v>0.0025532407407407413</v>
      </c>
      <c r="Q25" s="82" t="s">
        <v>64</v>
      </c>
      <c r="R25" s="29">
        <v>11</v>
      </c>
    </row>
    <row r="26" spans="2:18" ht="12.75">
      <c r="B26" s="22">
        <v>6</v>
      </c>
      <c r="C26" s="101">
        <v>146</v>
      </c>
      <c r="D26" s="10" t="s">
        <v>269</v>
      </c>
      <c r="E26" s="94">
        <v>92</v>
      </c>
      <c r="F26" s="91" t="s">
        <v>150</v>
      </c>
      <c r="G26" s="32">
        <v>0</v>
      </c>
      <c r="H26" s="12">
        <v>0.02210763888888889</v>
      </c>
      <c r="I26" s="17"/>
      <c r="J26" s="69">
        <v>2</v>
      </c>
      <c r="K26" s="69">
        <v>5</v>
      </c>
      <c r="L26" s="69">
        <v>4</v>
      </c>
      <c r="M26" s="69"/>
      <c r="N26" s="19">
        <v>0</v>
      </c>
      <c r="O26" s="26">
        <f t="shared" si="1"/>
        <v>0.02210763888888889</v>
      </c>
      <c r="P26" s="38">
        <f t="shared" si="0"/>
        <v>0.0059097222222222225</v>
      </c>
      <c r="Q26" s="82" t="s">
        <v>64</v>
      </c>
      <c r="R26" s="29">
        <v>10</v>
      </c>
    </row>
    <row r="27" spans="2:18" ht="12.75">
      <c r="B27" s="22">
        <v>7</v>
      </c>
      <c r="C27" s="101">
        <v>150</v>
      </c>
      <c r="D27" s="10" t="s">
        <v>20</v>
      </c>
      <c r="E27" s="94">
        <v>92</v>
      </c>
      <c r="F27" s="91" t="s">
        <v>213</v>
      </c>
      <c r="G27" s="32">
        <v>0</v>
      </c>
      <c r="H27" s="12">
        <v>0.022328703703703708</v>
      </c>
      <c r="I27" s="17"/>
      <c r="J27" s="69">
        <v>4</v>
      </c>
      <c r="K27" s="69">
        <v>4</v>
      </c>
      <c r="L27" s="69">
        <v>5</v>
      </c>
      <c r="M27" s="69"/>
      <c r="N27" s="19">
        <v>0</v>
      </c>
      <c r="O27" s="26">
        <f t="shared" si="1"/>
        <v>0.022328703703703708</v>
      </c>
      <c r="P27" s="38">
        <f t="shared" si="0"/>
        <v>0.006130787037037042</v>
      </c>
      <c r="Q27" s="82" t="s">
        <v>65</v>
      </c>
      <c r="R27" s="29">
        <v>9</v>
      </c>
    </row>
    <row r="28" spans="2:18" ht="12.75">
      <c r="B28" s="22">
        <v>8</v>
      </c>
      <c r="C28" s="101">
        <v>149</v>
      </c>
      <c r="D28" s="10" t="s">
        <v>149</v>
      </c>
      <c r="E28" s="94">
        <v>94</v>
      </c>
      <c r="F28" s="91" t="s">
        <v>150</v>
      </c>
      <c r="G28" s="32">
        <v>0</v>
      </c>
      <c r="H28" s="12">
        <v>0.023024305555555555</v>
      </c>
      <c r="I28" s="17"/>
      <c r="J28" s="69">
        <v>4</v>
      </c>
      <c r="K28" s="69">
        <v>5</v>
      </c>
      <c r="L28" s="69">
        <v>5</v>
      </c>
      <c r="M28" s="69"/>
      <c r="N28" s="19">
        <v>0</v>
      </c>
      <c r="O28" s="26">
        <f t="shared" si="1"/>
        <v>0.023024305555555555</v>
      </c>
      <c r="P28" s="38">
        <f t="shared" si="0"/>
        <v>0.006826388888888889</v>
      </c>
      <c r="Q28" s="82" t="s">
        <v>65</v>
      </c>
      <c r="R28" s="29">
        <v>8</v>
      </c>
    </row>
    <row r="29" spans="2:18" ht="12.75">
      <c r="B29" s="22">
        <v>9</v>
      </c>
      <c r="C29" s="101">
        <v>153</v>
      </c>
      <c r="D29" s="10" t="s">
        <v>85</v>
      </c>
      <c r="E29" s="94">
        <v>94</v>
      </c>
      <c r="F29" s="89" t="s">
        <v>37</v>
      </c>
      <c r="G29" s="32">
        <v>0</v>
      </c>
      <c r="H29" s="12">
        <v>0.023253472222222224</v>
      </c>
      <c r="I29" s="17"/>
      <c r="J29" s="69">
        <v>4</v>
      </c>
      <c r="K29" s="69">
        <v>4</v>
      </c>
      <c r="L29" s="69">
        <v>3</v>
      </c>
      <c r="M29" s="69"/>
      <c r="N29" s="19">
        <v>0</v>
      </c>
      <c r="O29" s="26">
        <f t="shared" si="1"/>
        <v>0.023253472222222224</v>
      </c>
      <c r="P29" s="38">
        <f t="shared" si="0"/>
        <v>0.007055555555555558</v>
      </c>
      <c r="Q29" s="82" t="s">
        <v>65</v>
      </c>
      <c r="R29" s="29">
        <v>7</v>
      </c>
    </row>
    <row r="30" spans="2:18" ht="12.75">
      <c r="B30" s="22">
        <v>10</v>
      </c>
      <c r="C30" s="101">
        <v>154</v>
      </c>
      <c r="D30" s="10" t="s">
        <v>86</v>
      </c>
      <c r="E30" s="94">
        <v>94</v>
      </c>
      <c r="F30" s="91" t="s">
        <v>37</v>
      </c>
      <c r="G30" s="32">
        <v>0</v>
      </c>
      <c r="H30" s="12">
        <v>0.024675925925925924</v>
      </c>
      <c r="I30" s="17"/>
      <c r="J30" s="69">
        <v>4</v>
      </c>
      <c r="K30" s="69">
        <v>3</v>
      </c>
      <c r="L30" s="69">
        <v>5</v>
      </c>
      <c r="M30" s="69"/>
      <c r="N30" s="19">
        <v>0</v>
      </c>
      <c r="O30" s="26">
        <f t="shared" si="1"/>
        <v>0.024675925925925924</v>
      </c>
      <c r="P30" s="38">
        <f t="shared" si="0"/>
        <v>0.008478009259259258</v>
      </c>
      <c r="Q30" s="82" t="s">
        <v>65</v>
      </c>
      <c r="R30" s="29">
        <v>6</v>
      </c>
    </row>
    <row r="31" spans="2:18" ht="12.75">
      <c r="B31" s="22">
        <v>11</v>
      </c>
      <c r="C31" s="101">
        <v>152</v>
      </c>
      <c r="D31" s="10" t="s">
        <v>204</v>
      </c>
      <c r="E31" s="94">
        <v>94</v>
      </c>
      <c r="F31" s="91" t="s">
        <v>186</v>
      </c>
      <c r="G31" s="32">
        <v>0</v>
      </c>
      <c r="H31" s="12">
        <v>0.024832175925925928</v>
      </c>
      <c r="I31" s="17"/>
      <c r="J31" s="69">
        <v>5</v>
      </c>
      <c r="K31" s="69">
        <v>5</v>
      </c>
      <c r="L31" s="69">
        <v>4</v>
      </c>
      <c r="M31" s="69"/>
      <c r="N31" s="19">
        <v>0</v>
      </c>
      <c r="O31" s="26">
        <f t="shared" si="1"/>
        <v>0.024832175925925928</v>
      </c>
      <c r="P31" s="38">
        <f t="shared" si="0"/>
        <v>0.008634259259259262</v>
      </c>
      <c r="Q31" s="82" t="s">
        <v>65</v>
      </c>
      <c r="R31" s="29">
        <v>5</v>
      </c>
    </row>
    <row r="32" spans="2:18" ht="12.75">
      <c r="B32" s="22">
        <v>12</v>
      </c>
      <c r="C32" s="101">
        <v>155</v>
      </c>
      <c r="D32" s="10" t="s">
        <v>115</v>
      </c>
      <c r="E32" s="94">
        <v>94</v>
      </c>
      <c r="F32" s="91" t="s">
        <v>104</v>
      </c>
      <c r="G32" s="32">
        <v>0</v>
      </c>
      <c r="H32" s="12">
        <v>0.025203703703703704</v>
      </c>
      <c r="I32" s="17"/>
      <c r="J32" s="69">
        <v>5</v>
      </c>
      <c r="K32" s="69">
        <v>4</v>
      </c>
      <c r="L32" s="69">
        <v>5</v>
      </c>
      <c r="M32" s="69"/>
      <c r="N32" s="19">
        <v>0</v>
      </c>
      <c r="O32" s="26">
        <f t="shared" si="1"/>
        <v>0.025203703703703704</v>
      </c>
      <c r="P32" s="38">
        <f t="shared" si="0"/>
        <v>0.009005787037037038</v>
      </c>
      <c r="Q32" s="82" t="s">
        <v>65</v>
      </c>
      <c r="R32" s="29">
        <v>4</v>
      </c>
    </row>
    <row r="33" spans="2:18" ht="12.75">
      <c r="B33" s="22">
        <v>13</v>
      </c>
      <c r="C33" s="101">
        <v>160</v>
      </c>
      <c r="D33" s="10" t="s">
        <v>114</v>
      </c>
      <c r="E33" s="94">
        <v>94</v>
      </c>
      <c r="F33" s="91" t="s">
        <v>104</v>
      </c>
      <c r="G33" s="32">
        <v>0</v>
      </c>
      <c r="H33" s="17">
        <v>0.02579861111111111</v>
      </c>
      <c r="I33" s="17"/>
      <c r="J33" s="18">
        <v>4</v>
      </c>
      <c r="K33" s="18">
        <v>4</v>
      </c>
      <c r="L33" s="18">
        <v>5</v>
      </c>
      <c r="M33" s="18"/>
      <c r="N33" s="19">
        <v>0</v>
      </c>
      <c r="O33" s="26">
        <f t="shared" si="1"/>
        <v>0.02579861111111111</v>
      </c>
      <c r="P33" s="38">
        <f t="shared" si="0"/>
        <v>0.009600694444444443</v>
      </c>
      <c r="Q33" s="82" t="s">
        <v>65</v>
      </c>
      <c r="R33" s="29">
        <v>3</v>
      </c>
    </row>
    <row r="34" spans="2:18" ht="12.75">
      <c r="B34" s="22">
        <v>14</v>
      </c>
      <c r="C34" s="101">
        <v>156</v>
      </c>
      <c r="D34" s="10" t="s">
        <v>205</v>
      </c>
      <c r="E34" s="94">
        <v>93</v>
      </c>
      <c r="F34" s="91" t="s">
        <v>186</v>
      </c>
      <c r="G34" s="32">
        <v>0</v>
      </c>
      <c r="H34" s="12">
        <v>0.026625</v>
      </c>
      <c r="I34" s="17"/>
      <c r="J34" s="69">
        <v>5</v>
      </c>
      <c r="K34" s="69">
        <v>1</v>
      </c>
      <c r="L34" s="69">
        <v>3</v>
      </c>
      <c r="M34" s="69"/>
      <c r="N34" s="19">
        <v>0</v>
      </c>
      <c r="O34" s="26">
        <f t="shared" si="1"/>
        <v>0.026625</v>
      </c>
      <c r="P34" s="38">
        <f t="shared" si="0"/>
        <v>0.010427083333333333</v>
      </c>
      <c r="Q34" s="82" t="s">
        <v>65</v>
      </c>
      <c r="R34" s="29">
        <v>2</v>
      </c>
    </row>
    <row r="35" spans="2:18" ht="12.75">
      <c r="B35" s="22">
        <v>15</v>
      </c>
      <c r="C35" s="101">
        <v>161</v>
      </c>
      <c r="D35" s="10" t="s">
        <v>176</v>
      </c>
      <c r="E35" s="94">
        <v>93</v>
      </c>
      <c r="F35" s="89" t="s">
        <v>168</v>
      </c>
      <c r="G35" s="32">
        <v>0</v>
      </c>
      <c r="H35" s="19">
        <v>0.0266875</v>
      </c>
      <c r="I35" s="30"/>
      <c r="J35" s="67">
        <v>4</v>
      </c>
      <c r="K35" s="70">
        <v>3</v>
      </c>
      <c r="L35" s="70">
        <v>2</v>
      </c>
      <c r="M35" s="70"/>
      <c r="N35" s="19">
        <v>0</v>
      </c>
      <c r="O35" s="26">
        <f>H35-G35+(J35+K35+L35+M35)*N35</f>
        <v>0.0266875</v>
      </c>
      <c r="P35" s="38">
        <f t="shared" si="0"/>
        <v>0.010489583333333333</v>
      </c>
      <c r="Q35" s="82" t="s">
        <v>65</v>
      </c>
      <c r="R35" s="29">
        <v>2</v>
      </c>
    </row>
    <row r="36" spans="2:18" ht="12.75">
      <c r="B36" s="22">
        <v>16</v>
      </c>
      <c r="C36" s="101">
        <v>158</v>
      </c>
      <c r="D36" s="10" t="s">
        <v>173</v>
      </c>
      <c r="E36" s="94">
        <v>94</v>
      </c>
      <c r="F36" s="91" t="s">
        <v>168</v>
      </c>
      <c r="G36" s="32">
        <v>0</v>
      </c>
      <c r="H36" s="12">
        <v>0.02670949074074074</v>
      </c>
      <c r="I36" s="30"/>
      <c r="J36" s="8">
        <v>4</v>
      </c>
      <c r="K36" s="8">
        <v>3</v>
      </c>
      <c r="L36" s="8">
        <v>4</v>
      </c>
      <c r="M36" s="8"/>
      <c r="N36" s="19">
        <v>0</v>
      </c>
      <c r="O36" s="26">
        <f>H36-G36+(J36+K36+L36+M36)*N36</f>
        <v>0.02670949074074074</v>
      </c>
      <c r="P36" s="38">
        <f t="shared" si="0"/>
        <v>0.010511574074074072</v>
      </c>
      <c r="Q36" s="82" t="s">
        <v>65</v>
      </c>
      <c r="R36" s="29">
        <v>2</v>
      </c>
    </row>
    <row r="37" spans="2:18" ht="12.75">
      <c r="B37" s="22">
        <v>17</v>
      </c>
      <c r="C37" s="101">
        <v>159</v>
      </c>
      <c r="D37" s="10" t="s">
        <v>214</v>
      </c>
      <c r="E37" s="94">
        <v>92</v>
      </c>
      <c r="F37" s="91" t="s">
        <v>213</v>
      </c>
      <c r="G37" s="32">
        <v>0</v>
      </c>
      <c r="H37" s="17">
        <v>0.027788194444444445</v>
      </c>
      <c r="I37" s="30"/>
      <c r="J37" s="67">
        <v>5</v>
      </c>
      <c r="K37" s="67">
        <v>5</v>
      </c>
      <c r="L37" s="67">
        <v>5</v>
      </c>
      <c r="M37" s="67"/>
      <c r="N37" s="19">
        <v>0</v>
      </c>
      <c r="O37" s="26">
        <f>H37-G37+(J37+K37+L37+M37)*N37</f>
        <v>0.027788194444444445</v>
      </c>
      <c r="P37" s="38">
        <f t="shared" si="0"/>
        <v>0.01159027777777778</v>
      </c>
      <c r="Q37" s="82" t="s">
        <v>65</v>
      </c>
      <c r="R37" s="29">
        <v>2</v>
      </c>
    </row>
    <row r="38" spans="2:18" ht="12.75">
      <c r="B38" s="22">
        <v>18</v>
      </c>
      <c r="C38" s="101">
        <v>163</v>
      </c>
      <c r="D38" s="10" t="s">
        <v>174</v>
      </c>
      <c r="E38" s="94">
        <v>94</v>
      </c>
      <c r="F38" s="91" t="s">
        <v>168</v>
      </c>
      <c r="G38" s="32">
        <v>0</v>
      </c>
      <c r="H38" s="17">
        <v>0.03153703703703704</v>
      </c>
      <c r="I38" s="30"/>
      <c r="J38" s="67">
        <v>4</v>
      </c>
      <c r="K38" s="67">
        <v>5</v>
      </c>
      <c r="L38" s="67">
        <v>5</v>
      </c>
      <c r="M38" s="67"/>
      <c r="N38" s="19">
        <v>0</v>
      </c>
      <c r="O38" s="26">
        <f>H38-G38+(J38+K38+L38+M38)*N38</f>
        <v>0.03153703703703704</v>
      </c>
      <c r="P38" s="38">
        <f t="shared" si="0"/>
        <v>0.015339120370370371</v>
      </c>
      <c r="Q38" s="82" t="s">
        <v>65</v>
      </c>
      <c r="R38" s="29">
        <v>2</v>
      </c>
    </row>
    <row r="41" ht="12.75">
      <c r="D41" s="79" t="s">
        <v>267</v>
      </c>
    </row>
    <row r="42" spans="3:7" ht="12.75">
      <c r="C42" s="102">
        <v>147</v>
      </c>
      <c r="D42" s="73" t="s">
        <v>136</v>
      </c>
      <c r="E42" s="100">
        <v>93</v>
      </c>
      <c r="F42" s="103" t="s">
        <v>135</v>
      </c>
      <c r="G42" s="74"/>
    </row>
    <row r="43" spans="3:16" ht="15.75">
      <c r="C43" s="102">
        <v>148</v>
      </c>
      <c r="D43" s="73" t="s">
        <v>137</v>
      </c>
      <c r="E43" s="100">
        <v>93</v>
      </c>
      <c r="F43" s="103" t="s">
        <v>135</v>
      </c>
      <c r="N43" s="33"/>
      <c r="O43" s="33"/>
      <c r="P43" s="33"/>
    </row>
    <row r="44" spans="3:16" ht="15.75">
      <c r="C44" s="102">
        <v>151</v>
      </c>
      <c r="D44" s="73" t="s">
        <v>118</v>
      </c>
      <c r="E44" s="100">
        <v>92</v>
      </c>
      <c r="F44" s="103" t="s">
        <v>235</v>
      </c>
      <c r="N44" s="33"/>
      <c r="O44" s="33"/>
      <c r="P44" s="33"/>
    </row>
    <row r="45" spans="3:16" ht="15.75">
      <c r="C45" s="102">
        <v>157</v>
      </c>
      <c r="D45" s="73" t="s">
        <v>209</v>
      </c>
      <c r="E45" s="100">
        <v>93</v>
      </c>
      <c r="F45" s="103" t="s">
        <v>28</v>
      </c>
      <c r="N45" s="33"/>
      <c r="O45" s="33"/>
      <c r="P45" s="33"/>
    </row>
    <row r="46" spans="3:16" ht="15.75">
      <c r="C46" s="102">
        <v>162</v>
      </c>
      <c r="D46" s="73" t="s">
        <v>116</v>
      </c>
      <c r="E46" s="100">
        <v>93</v>
      </c>
      <c r="F46" s="103" t="s">
        <v>235</v>
      </c>
      <c r="N46" s="33"/>
      <c r="O46" s="33"/>
      <c r="P46" s="33"/>
    </row>
    <row r="47" ht="12.75">
      <c r="D47" s="157" t="s">
        <v>232</v>
      </c>
    </row>
    <row r="48" spans="3:15" ht="12.75">
      <c r="C48" s="102">
        <v>164</v>
      </c>
      <c r="D48" s="73" t="s">
        <v>175</v>
      </c>
      <c r="E48" s="100">
        <v>94</v>
      </c>
      <c r="F48" s="103" t="s">
        <v>168</v>
      </c>
      <c r="O48" t="s">
        <v>16</v>
      </c>
    </row>
    <row r="50" spans="15:16" ht="15.75">
      <c r="O50" s="33" t="s">
        <v>227</v>
      </c>
      <c r="P50" s="33"/>
    </row>
  </sheetData>
  <mergeCells count="6">
    <mergeCell ref="J19:M19"/>
    <mergeCell ref="A8:R8"/>
    <mergeCell ref="A9:R9"/>
    <mergeCell ref="A11:R11"/>
    <mergeCell ref="A13:R13"/>
    <mergeCell ref="A10:R10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8:R53"/>
  <sheetViews>
    <sheetView showGridLines="0" zoomScale="75" zoomScaleNormal="75" workbookViewId="0" topLeftCell="A13">
      <selection activeCell="R56" sqref="R56"/>
    </sheetView>
  </sheetViews>
  <sheetFormatPr defaultColWidth="9.00390625" defaultRowHeight="12.75"/>
  <cols>
    <col min="1" max="1" width="0.875" style="0" customWidth="1"/>
    <col min="2" max="2" width="3.375" style="0" customWidth="1"/>
    <col min="3" max="3" width="3.125" style="0" customWidth="1"/>
    <col min="4" max="4" width="19.75390625" style="0" customWidth="1"/>
    <col min="5" max="5" width="3.00390625" style="0" customWidth="1"/>
    <col min="6" max="6" width="28.625" style="0" customWidth="1"/>
    <col min="7" max="7" width="11.75390625" style="0" hidden="1" customWidth="1"/>
    <col min="8" max="8" width="11.625" style="0" hidden="1" customWidth="1"/>
    <col min="9" max="9" width="11.875" style="0" hidden="1" customWidth="1"/>
    <col min="10" max="11" width="2.75390625" style="0" customWidth="1"/>
    <col min="12" max="12" width="2.875" style="0" customWidth="1"/>
    <col min="13" max="13" width="3.00390625" style="0" hidden="1" customWidth="1"/>
    <col min="14" max="14" width="11.25390625" style="0" hidden="1" customWidth="1"/>
    <col min="15" max="16" width="10.625" style="0" customWidth="1"/>
    <col min="17" max="17" width="3.625" style="44" customWidth="1"/>
    <col min="18" max="18" width="4.375" style="0" customWidth="1"/>
  </cols>
  <sheetData>
    <row r="8" spans="1:18" ht="23.25" customHeight="1">
      <c r="A8" s="164" t="s">
        <v>52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18" ht="23.25" customHeight="1">
      <c r="A9" s="164" t="s">
        <v>61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8" ht="23.25" customHeight="1">
      <c r="A10" s="164" t="s">
        <v>58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8" ht="23.25" customHeight="1">
      <c r="A11" s="165" t="s">
        <v>72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1:14" ht="18">
      <c r="A12" s="37"/>
      <c r="B12" s="36"/>
      <c r="C12" s="36"/>
      <c r="D12" s="36"/>
      <c r="E12" s="37"/>
      <c r="F12" s="36"/>
      <c r="G12" s="35"/>
      <c r="H12" s="35"/>
      <c r="I12" s="35"/>
      <c r="J12" s="35"/>
      <c r="K12" s="35"/>
      <c r="L12" s="35"/>
      <c r="M12" s="35"/>
      <c r="N12" s="35"/>
    </row>
    <row r="13" spans="1:18" ht="18">
      <c r="A13" s="165" t="s">
        <v>63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5" ht="14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O14" s="13"/>
    </row>
    <row r="15" spans="2:13" ht="15.75">
      <c r="B15" s="33" t="s">
        <v>250</v>
      </c>
      <c r="C15" s="34"/>
      <c r="D15" s="34"/>
      <c r="E15" s="34"/>
      <c r="F15" s="5"/>
      <c r="G15" s="5"/>
      <c r="H15" s="5"/>
      <c r="I15" s="5"/>
      <c r="J15" s="5"/>
      <c r="K15" s="5"/>
      <c r="L15" s="5"/>
      <c r="M15" s="5"/>
    </row>
    <row r="16" spans="2:5" ht="15.75">
      <c r="B16" s="34"/>
      <c r="C16" s="33"/>
      <c r="D16" s="33"/>
      <c r="E16" s="33"/>
    </row>
    <row r="17" spans="2:15" ht="15.75">
      <c r="B17" s="33" t="s">
        <v>243</v>
      </c>
      <c r="C17" s="33"/>
      <c r="D17" s="33"/>
      <c r="E17" s="33"/>
      <c r="M17" s="33"/>
      <c r="N17" s="33"/>
      <c r="O17" s="33" t="s">
        <v>249</v>
      </c>
    </row>
    <row r="18" ht="13.5" thickBot="1"/>
    <row r="19" spans="2:18" ht="16.5" thickBot="1">
      <c r="B19" s="1" t="s">
        <v>13</v>
      </c>
      <c r="C19" s="1" t="s">
        <v>0</v>
      </c>
      <c r="D19" s="2" t="s">
        <v>17</v>
      </c>
      <c r="E19" s="46" t="s">
        <v>19</v>
      </c>
      <c r="F19" s="4" t="s">
        <v>14</v>
      </c>
      <c r="G19" s="2" t="s">
        <v>1</v>
      </c>
      <c r="H19" s="3" t="s">
        <v>1</v>
      </c>
      <c r="I19" s="2" t="s">
        <v>1</v>
      </c>
      <c r="J19" s="166" t="s">
        <v>4</v>
      </c>
      <c r="K19" s="163"/>
      <c r="L19" s="163"/>
      <c r="M19" s="163"/>
      <c r="N19" s="2" t="s">
        <v>8</v>
      </c>
      <c r="O19" s="2" t="s">
        <v>1</v>
      </c>
      <c r="P19" s="15" t="s">
        <v>11</v>
      </c>
      <c r="Q19" s="15" t="s">
        <v>15</v>
      </c>
      <c r="R19" s="15" t="s">
        <v>51</v>
      </c>
    </row>
    <row r="20" spans="2:18" ht="16.5" thickBot="1">
      <c r="B20" s="23"/>
      <c r="C20" s="23"/>
      <c r="D20" s="14"/>
      <c r="E20" s="47"/>
      <c r="F20" s="24"/>
      <c r="G20" s="14" t="s">
        <v>2</v>
      </c>
      <c r="H20" s="24" t="s">
        <v>3</v>
      </c>
      <c r="I20" s="14" t="s">
        <v>10</v>
      </c>
      <c r="J20" s="21" t="s">
        <v>6</v>
      </c>
      <c r="K20" s="21" t="s">
        <v>6</v>
      </c>
      <c r="L20" s="41" t="s">
        <v>7</v>
      </c>
      <c r="M20" s="41" t="s">
        <v>7</v>
      </c>
      <c r="N20" s="14" t="s">
        <v>9</v>
      </c>
      <c r="O20" s="20" t="s">
        <v>5</v>
      </c>
      <c r="P20" s="16" t="s">
        <v>12</v>
      </c>
      <c r="Q20" s="16"/>
      <c r="R20" s="16" t="s">
        <v>50</v>
      </c>
    </row>
    <row r="21" spans="2:18" ht="12.75">
      <c r="B21" s="22">
        <v>1</v>
      </c>
      <c r="C21" s="61">
        <v>72</v>
      </c>
      <c r="D21" s="7" t="s">
        <v>170</v>
      </c>
      <c r="E21" s="137">
        <v>92</v>
      </c>
      <c r="F21" s="140" t="s">
        <v>168</v>
      </c>
      <c r="G21" s="43">
        <v>0</v>
      </c>
      <c r="H21" s="19">
        <v>0.016997685185185185</v>
      </c>
      <c r="I21" s="19"/>
      <c r="J21" s="86">
        <v>1</v>
      </c>
      <c r="K21" s="86">
        <v>2</v>
      </c>
      <c r="L21" s="86">
        <v>1</v>
      </c>
      <c r="M21" s="86"/>
      <c r="N21" s="19">
        <v>0</v>
      </c>
      <c r="O21" s="26">
        <f>H21-G21+(J21+K21+L21)*N21</f>
        <v>0.016997685185185185</v>
      </c>
      <c r="P21" s="39">
        <f aca="true" t="shared" si="0" ref="P21:P38">O21-O$21</f>
        <v>0</v>
      </c>
      <c r="Q21" s="81" t="s">
        <v>64</v>
      </c>
      <c r="R21" s="40">
        <v>15</v>
      </c>
    </row>
    <row r="22" spans="2:18" ht="12.75">
      <c r="B22" s="9">
        <v>2</v>
      </c>
      <c r="C22" s="55">
        <v>73</v>
      </c>
      <c r="D22" s="10" t="s">
        <v>80</v>
      </c>
      <c r="E22" s="84">
        <v>93</v>
      </c>
      <c r="F22" s="89" t="s">
        <v>37</v>
      </c>
      <c r="G22" s="32">
        <v>0</v>
      </c>
      <c r="H22" s="17">
        <v>0.018347222222222223</v>
      </c>
      <c r="I22" s="17"/>
      <c r="J22" s="18">
        <v>2</v>
      </c>
      <c r="K22" s="18">
        <v>1</v>
      </c>
      <c r="L22" s="18">
        <v>2</v>
      </c>
      <c r="M22" s="18"/>
      <c r="N22" s="19">
        <v>0</v>
      </c>
      <c r="O22" s="26">
        <f aca="true" t="shared" si="1" ref="O22:O38">H22-G22+(J22+K22+L22)*N22</f>
        <v>0.018347222222222223</v>
      </c>
      <c r="P22" s="38">
        <f t="shared" si="0"/>
        <v>0.001349537037037038</v>
      </c>
      <c r="Q22" s="82" t="s">
        <v>64</v>
      </c>
      <c r="R22" s="29">
        <v>14</v>
      </c>
    </row>
    <row r="23" spans="2:18" ht="12.75">
      <c r="B23" s="9">
        <v>3</v>
      </c>
      <c r="C23" s="55">
        <v>71</v>
      </c>
      <c r="D23" s="10" t="s">
        <v>196</v>
      </c>
      <c r="E23" s="84">
        <v>92</v>
      </c>
      <c r="F23" s="89" t="s">
        <v>194</v>
      </c>
      <c r="G23" s="32">
        <v>0</v>
      </c>
      <c r="H23" s="12">
        <v>0.019063657407407408</v>
      </c>
      <c r="I23" s="17"/>
      <c r="J23" s="69">
        <v>4</v>
      </c>
      <c r="K23" s="69">
        <v>2</v>
      </c>
      <c r="L23" s="69">
        <v>3</v>
      </c>
      <c r="M23" s="69"/>
      <c r="N23" s="19">
        <v>0</v>
      </c>
      <c r="O23" s="26">
        <f>H23-G23+(J23+K23+L23)*N23</f>
        <v>0.019063657407407408</v>
      </c>
      <c r="P23" s="38">
        <f t="shared" si="0"/>
        <v>0.0020659722222222225</v>
      </c>
      <c r="Q23" s="82" t="s">
        <v>64</v>
      </c>
      <c r="R23" s="29">
        <v>13</v>
      </c>
    </row>
    <row r="24" spans="2:18" ht="12.75">
      <c r="B24" s="9">
        <v>4</v>
      </c>
      <c r="C24" s="55">
        <v>76</v>
      </c>
      <c r="D24" s="10" t="s">
        <v>159</v>
      </c>
      <c r="E24" s="84">
        <v>92</v>
      </c>
      <c r="F24" s="89" t="s">
        <v>155</v>
      </c>
      <c r="G24" s="32">
        <v>0</v>
      </c>
      <c r="H24" s="17">
        <v>0.019716435185185184</v>
      </c>
      <c r="I24" s="17"/>
      <c r="J24" s="18">
        <v>2</v>
      </c>
      <c r="K24" s="18">
        <v>3</v>
      </c>
      <c r="L24" s="18">
        <v>4</v>
      </c>
      <c r="M24" s="18"/>
      <c r="N24" s="19">
        <v>0</v>
      </c>
      <c r="O24" s="26">
        <f t="shared" si="1"/>
        <v>0.019716435185185184</v>
      </c>
      <c r="P24" s="38">
        <f t="shared" si="0"/>
        <v>0.002718749999999999</v>
      </c>
      <c r="Q24" s="82" t="s">
        <v>64</v>
      </c>
      <c r="R24" s="29">
        <v>12</v>
      </c>
    </row>
    <row r="25" spans="2:18" ht="12.75">
      <c r="B25" s="9">
        <v>5</v>
      </c>
      <c r="C25" s="55">
        <v>74</v>
      </c>
      <c r="D25" s="10" t="s">
        <v>197</v>
      </c>
      <c r="E25" s="84">
        <v>92</v>
      </c>
      <c r="F25" s="89" t="s">
        <v>194</v>
      </c>
      <c r="G25" s="32">
        <v>0</v>
      </c>
      <c r="H25" s="17">
        <v>0.020716435185185185</v>
      </c>
      <c r="I25" s="17"/>
      <c r="J25" s="18">
        <v>2</v>
      </c>
      <c r="K25" s="18">
        <v>3</v>
      </c>
      <c r="L25" s="18">
        <v>3</v>
      </c>
      <c r="M25" s="18"/>
      <c r="N25" s="19">
        <v>0</v>
      </c>
      <c r="O25" s="26">
        <f t="shared" si="1"/>
        <v>0.020716435185185185</v>
      </c>
      <c r="P25" s="38">
        <f t="shared" si="0"/>
        <v>0.00371875</v>
      </c>
      <c r="Q25" s="82" t="s">
        <v>64</v>
      </c>
      <c r="R25" s="29">
        <v>11</v>
      </c>
    </row>
    <row r="26" spans="2:18" ht="12.75">
      <c r="B26" s="9">
        <v>6</v>
      </c>
      <c r="C26" s="55">
        <v>80</v>
      </c>
      <c r="D26" s="10" t="s">
        <v>81</v>
      </c>
      <c r="E26" s="84">
        <v>93</v>
      </c>
      <c r="F26" s="89" t="s">
        <v>219</v>
      </c>
      <c r="G26" s="32">
        <v>0</v>
      </c>
      <c r="H26" s="17">
        <v>0.022121527777777778</v>
      </c>
      <c r="I26" s="17"/>
      <c r="J26" s="18">
        <v>4</v>
      </c>
      <c r="K26" s="18">
        <v>4</v>
      </c>
      <c r="L26" s="18">
        <v>5</v>
      </c>
      <c r="M26" s="18"/>
      <c r="N26" s="19">
        <v>0</v>
      </c>
      <c r="O26" s="26">
        <f t="shared" si="1"/>
        <v>0.022121527777777778</v>
      </c>
      <c r="P26" s="38">
        <f t="shared" si="0"/>
        <v>0.005123842592592593</v>
      </c>
      <c r="Q26" s="82" t="s">
        <v>64</v>
      </c>
      <c r="R26" s="29">
        <v>10</v>
      </c>
    </row>
    <row r="27" spans="2:18" ht="12.75">
      <c r="B27" s="9">
        <v>7</v>
      </c>
      <c r="C27" s="55">
        <v>75</v>
      </c>
      <c r="D27" s="10" t="s">
        <v>108</v>
      </c>
      <c r="E27" s="84">
        <v>94</v>
      </c>
      <c r="F27" s="89" t="s">
        <v>104</v>
      </c>
      <c r="G27" s="32">
        <v>0</v>
      </c>
      <c r="H27" s="17">
        <v>0.022123842592592594</v>
      </c>
      <c r="I27" s="17"/>
      <c r="J27" s="18">
        <v>2</v>
      </c>
      <c r="K27" s="18">
        <v>3</v>
      </c>
      <c r="L27" s="18">
        <v>4</v>
      </c>
      <c r="M27" s="18"/>
      <c r="N27" s="19">
        <v>0</v>
      </c>
      <c r="O27" s="26">
        <f t="shared" si="1"/>
        <v>0.022123842592592594</v>
      </c>
      <c r="P27" s="38">
        <f t="shared" si="0"/>
        <v>0.005126157407407409</v>
      </c>
      <c r="Q27" s="82" t="s">
        <v>65</v>
      </c>
      <c r="R27" s="29">
        <v>9</v>
      </c>
    </row>
    <row r="28" spans="2:18" ht="12.75">
      <c r="B28" s="9">
        <v>8</v>
      </c>
      <c r="C28" s="55">
        <v>78</v>
      </c>
      <c r="D28" s="10" t="s">
        <v>171</v>
      </c>
      <c r="E28" s="84">
        <v>93</v>
      </c>
      <c r="F28" s="89" t="s">
        <v>168</v>
      </c>
      <c r="G28" s="32">
        <v>0</v>
      </c>
      <c r="H28" s="17">
        <v>0.02233564814814815</v>
      </c>
      <c r="I28" s="17"/>
      <c r="J28" s="18">
        <v>3</v>
      </c>
      <c r="K28" s="18">
        <v>0</v>
      </c>
      <c r="L28" s="18">
        <v>3</v>
      </c>
      <c r="M28" s="18"/>
      <c r="N28" s="19">
        <v>0</v>
      </c>
      <c r="O28" s="26">
        <f t="shared" si="1"/>
        <v>0.02233564814814815</v>
      </c>
      <c r="P28" s="38">
        <f t="shared" si="0"/>
        <v>0.0053379629629629645</v>
      </c>
      <c r="Q28" s="82" t="s">
        <v>65</v>
      </c>
      <c r="R28" s="29">
        <v>8</v>
      </c>
    </row>
    <row r="29" spans="2:18" ht="12.75">
      <c r="B29" s="9">
        <v>9</v>
      </c>
      <c r="C29" s="55">
        <v>77</v>
      </c>
      <c r="D29" s="10" t="s">
        <v>83</v>
      </c>
      <c r="E29" s="84">
        <v>94</v>
      </c>
      <c r="F29" s="89" t="s">
        <v>219</v>
      </c>
      <c r="G29" s="32">
        <v>0</v>
      </c>
      <c r="H29" s="17">
        <v>0.023144675925925926</v>
      </c>
      <c r="I29" s="17"/>
      <c r="J29" s="18">
        <v>5</v>
      </c>
      <c r="K29" s="18">
        <v>5</v>
      </c>
      <c r="L29" s="18">
        <v>4</v>
      </c>
      <c r="M29" s="18"/>
      <c r="N29" s="19">
        <v>0</v>
      </c>
      <c r="O29" s="26">
        <f t="shared" si="1"/>
        <v>0.023144675925925926</v>
      </c>
      <c r="P29" s="38">
        <f t="shared" si="0"/>
        <v>0.006146990740740741</v>
      </c>
      <c r="Q29" s="82" t="s">
        <v>65</v>
      </c>
      <c r="R29" s="29">
        <v>7</v>
      </c>
    </row>
    <row r="30" spans="2:18" ht="12.75">
      <c r="B30" s="9">
        <v>10</v>
      </c>
      <c r="C30" s="55">
        <v>79</v>
      </c>
      <c r="D30" s="10" t="s">
        <v>84</v>
      </c>
      <c r="E30" s="84">
        <v>94</v>
      </c>
      <c r="F30" s="89" t="s">
        <v>219</v>
      </c>
      <c r="G30" s="32">
        <v>0</v>
      </c>
      <c r="H30" s="17">
        <v>0.02369675925925926</v>
      </c>
      <c r="I30" s="17"/>
      <c r="J30" s="18">
        <v>5</v>
      </c>
      <c r="K30" s="18">
        <v>5</v>
      </c>
      <c r="L30" s="18">
        <v>4</v>
      </c>
      <c r="M30" s="18"/>
      <c r="N30" s="19">
        <v>0</v>
      </c>
      <c r="O30" s="26">
        <f t="shared" si="1"/>
        <v>0.02369675925925926</v>
      </c>
      <c r="P30" s="38">
        <f t="shared" si="0"/>
        <v>0.006699074074074076</v>
      </c>
      <c r="Q30" s="82" t="s">
        <v>65</v>
      </c>
      <c r="R30" s="29">
        <v>6</v>
      </c>
    </row>
    <row r="31" spans="2:18" ht="12.75">
      <c r="B31" s="9">
        <v>11</v>
      </c>
      <c r="C31" s="55">
        <v>82</v>
      </c>
      <c r="D31" s="10" t="s">
        <v>82</v>
      </c>
      <c r="E31" s="84">
        <v>94</v>
      </c>
      <c r="F31" s="89" t="s">
        <v>219</v>
      </c>
      <c r="G31" s="32">
        <v>0</v>
      </c>
      <c r="H31" s="17">
        <v>0.024967592592592593</v>
      </c>
      <c r="I31" s="17"/>
      <c r="J31" s="18">
        <v>5</v>
      </c>
      <c r="K31" s="18">
        <v>5</v>
      </c>
      <c r="L31" s="18">
        <v>4</v>
      </c>
      <c r="M31" s="18"/>
      <c r="N31" s="19">
        <v>0</v>
      </c>
      <c r="O31" s="26">
        <f t="shared" si="1"/>
        <v>0.024967592592592593</v>
      </c>
      <c r="P31" s="38">
        <f t="shared" si="0"/>
        <v>0.007969907407407408</v>
      </c>
      <c r="Q31" s="82" t="s">
        <v>65</v>
      </c>
      <c r="R31" s="29">
        <v>5</v>
      </c>
    </row>
    <row r="32" spans="2:18" ht="12.75">
      <c r="B32" s="9">
        <v>12</v>
      </c>
      <c r="C32" s="55">
        <v>83</v>
      </c>
      <c r="D32" s="10" t="s">
        <v>172</v>
      </c>
      <c r="E32" s="84">
        <v>94</v>
      </c>
      <c r="F32" s="89" t="s">
        <v>168</v>
      </c>
      <c r="G32" s="32">
        <v>0</v>
      </c>
      <c r="H32" s="17">
        <v>0.025631944444444443</v>
      </c>
      <c r="I32" s="17"/>
      <c r="J32" s="18">
        <v>3</v>
      </c>
      <c r="K32" s="18">
        <v>3</v>
      </c>
      <c r="L32" s="18">
        <v>2</v>
      </c>
      <c r="M32" s="18"/>
      <c r="N32" s="19">
        <v>0</v>
      </c>
      <c r="O32" s="26">
        <f t="shared" si="1"/>
        <v>0.025631944444444443</v>
      </c>
      <c r="P32" s="38">
        <f t="shared" si="0"/>
        <v>0.008634259259259258</v>
      </c>
      <c r="Q32" s="82" t="s">
        <v>65</v>
      </c>
      <c r="R32" s="29">
        <v>4</v>
      </c>
    </row>
    <row r="33" spans="2:18" ht="12.75">
      <c r="B33" s="9">
        <v>13</v>
      </c>
      <c r="C33" s="55">
        <v>84</v>
      </c>
      <c r="D33" s="10" t="s">
        <v>107</v>
      </c>
      <c r="E33" s="84">
        <v>92</v>
      </c>
      <c r="F33" s="89" t="s">
        <v>104</v>
      </c>
      <c r="G33" s="32">
        <v>0</v>
      </c>
      <c r="H33" s="17">
        <v>0.026108796296296297</v>
      </c>
      <c r="I33" s="17"/>
      <c r="J33" s="18">
        <v>1</v>
      </c>
      <c r="K33" s="18">
        <v>3</v>
      </c>
      <c r="L33" s="18">
        <v>3</v>
      </c>
      <c r="M33" s="18"/>
      <c r="N33" s="19">
        <v>0</v>
      </c>
      <c r="O33" s="26">
        <f t="shared" si="1"/>
        <v>0.026108796296296297</v>
      </c>
      <c r="P33" s="38">
        <f t="shared" si="0"/>
        <v>0.009111111111111111</v>
      </c>
      <c r="Q33" s="82" t="s">
        <v>65</v>
      </c>
      <c r="R33" s="29">
        <v>3</v>
      </c>
    </row>
    <row r="34" spans="2:18" ht="12.75">
      <c r="B34" s="9">
        <v>14</v>
      </c>
      <c r="C34" s="55">
        <v>85</v>
      </c>
      <c r="D34" s="10" t="s">
        <v>193</v>
      </c>
      <c r="E34" s="84">
        <v>93</v>
      </c>
      <c r="F34" s="89" t="s">
        <v>194</v>
      </c>
      <c r="G34" s="32">
        <v>0</v>
      </c>
      <c r="H34" s="17">
        <v>0.026178240740740738</v>
      </c>
      <c r="I34" s="17"/>
      <c r="J34" s="18">
        <v>3</v>
      </c>
      <c r="K34" s="18">
        <v>4</v>
      </c>
      <c r="L34" s="18">
        <v>4</v>
      </c>
      <c r="M34" s="18"/>
      <c r="N34" s="19">
        <v>0</v>
      </c>
      <c r="O34" s="26">
        <f t="shared" si="1"/>
        <v>0.026178240740740738</v>
      </c>
      <c r="P34" s="38">
        <f t="shared" si="0"/>
        <v>0.009180555555555553</v>
      </c>
      <c r="Q34" s="82" t="s">
        <v>65</v>
      </c>
      <c r="R34" s="29">
        <v>2</v>
      </c>
    </row>
    <row r="35" spans="2:18" ht="12.75">
      <c r="B35" s="9">
        <v>15</v>
      </c>
      <c r="C35" s="55">
        <v>81</v>
      </c>
      <c r="D35" s="10" t="s">
        <v>195</v>
      </c>
      <c r="E35" s="84">
        <v>93</v>
      </c>
      <c r="F35" s="89" t="s">
        <v>194</v>
      </c>
      <c r="G35" s="32">
        <v>0</v>
      </c>
      <c r="H35" s="17">
        <v>0.027678240740740743</v>
      </c>
      <c r="I35" s="17"/>
      <c r="J35" s="18">
        <v>5</v>
      </c>
      <c r="K35" s="18">
        <v>4</v>
      </c>
      <c r="L35" s="18">
        <v>4</v>
      </c>
      <c r="M35" s="18"/>
      <c r="N35" s="19">
        <v>0</v>
      </c>
      <c r="O35" s="26">
        <f t="shared" si="1"/>
        <v>0.027678240740740743</v>
      </c>
      <c r="P35" s="38">
        <f t="shared" si="0"/>
        <v>0.010680555555555558</v>
      </c>
      <c r="Q35" s="82" t="s">
        <v>65</v>
      </c>
      <c r="R35" s="29">
        <v>2</v>
      </c>
    </row>
    <row r="36" spans="2:18" ht="12.75">
      <c r="B36" s="9">
        <v>16</v>
      </c>
      <c r="C36" s="55">
        <v>88</v>
      </c>
      <c r="D36" s="10" t="s">
        <v>97</v>
      </c>
      <c r="E36" s="84">
        <v>92</v>
      </c>
      <c r="F36" s="89" t="s">
        <v>89</v>
      </c>
      <c r="G36" s="32">
        <v>0</v>
      </c>
      <c r="H36" s="12">
        <v>0.02778240740740741</v>
      </c>
      <c r="I36" s="17"/>
      <c r="J36" s="69">
        <v>3</v>
      </c>
      <c r="K36" s="69">
        <v>3</v>
      </c>
      <c r="L36" s="69">
        <v>4</v>
      </c>
      <c r="M36" s="69"/>
      <c r="N36" s="19">
        <v>0</v>
      </c>
      <c r="O36" s="26">
        <f t="shared" si="1"/>
        <v>0.02778240740740741</v>
      </c>
      <c r="P36" s="38">
        <f t="shared" si="0"/>
        <v>0.010784722222222223</v>
      </c>
      <c r="Q36" s="82" t="s">
        <v>65</v>
      </c>
      <c r="R36" s="29">
        <v>2</v>
      </c>
    </row>
    <row r="37" spans="2:18" ht="12.75">
      <c r="B37" s="9">
        <v>17</v>
      </c>
      <c r="C37" s="55">
        <v>87</v>
      </c>
      <c r="D37" s="10" t="s">
        <v>96</v>
      </c>
      <c r="E37" s="84">
        <v>92</v>
      </c>
      <c r="F37" s="89" t="s">
        <v>89</v>
      </c>
      <c r="G37" s="32">
        <v>0</v>
      </c>
      <c r="H37" s="17">
        <v>0.030810185185185187</v>
      </c>
      <c r="I37" s="17"/>
      <c r="J37" s="18">
        <v>2</v>
      </c>
      <c r="K37" s="18">
        <v>5</v>
      </c>
      <c r="L37" s="18">
        <v>5</v>
      </c>
      <c r="M37" s="18"/>
      <c r="N37" s="19">
        <v>0</v>
      </c>
      <c r="O37" s="26">
        <f t="shared" si="1"/>
        <v>0.030810185185185187</v>
      </c>
      <c r="P37" s="38">
        <f t="shared" si="0"/>
        <v>0.013812500000000002</v>
      </c>
      <c r="Q37" s="82" t="s">
        <v>65</v>
      </c>
      <c r="R37" s="29">
        <v>2</v>
      </c>
    </row>
    <row r="38" spans="2:18" ht="13.5" thickBot="1">
      <c r="B38" s="9">
        <v>18</v>
      </c>
      <c r="C38" s="141">
        <v>89</v>
      </c>
      <c r="D38" s="111" t="s">
        <v>98</v>
      </c>
      <c r="E38" s="142">
        <v>92</v>
      </c>
      <c r="F38" s="143" t="s">
        <v>89</v>
      </c>
      <c r="G38" s="32">
        <v>0</v>
      </c>
      <c r="H38" s="26">
        <v>0.03294675925925926</v>
      </c>
      <c r="I38" s="30"/>
      <c r="J38" s="8">
        <v>5</v>
      </c>
      <c r="K38" s="27">
        <v>5</v>
      </c>
      <c r="L38" s="27">
        <v>5</v>
      </c>
      <c r="M38" s="27"/>
      <c r="N38" s="19">
        <v>0</v>
      </c>
      <c r="O38" s="26">
        <f t="shared" si="1"/>
        <v>0.03294675925925926</v>
      </c>
      <c r="P38" s="38">
        <f t="shared" si="0"/>
        <v>0.015949074074074074</v>
      </c>
      <c r="Q38" s="82" t="s">
        <v>65</v>
      </c>
      <c r="R38" s="29">
        <v>2</v>
      </c>
    </row>
    <row r="41" ht="12.75">
      <c r="D41" s="79" t="s">
        <v>259</v>
      </c>
    </row>
    <row r="42" spans="3:6" ht="12.75">
      <c r="C42" s="72">
        <v>86</v>
      </c>
      <c r="D42" s="73" t="s">
        <v>210</v>
      </c>
      <c r="E42" s="102">
        <v>93</v>
      </c>
      <c r="F42" s="156" t="s">
        <v>28</v>
      </c>
    </row>
    <row r="43" spans="14:16" ht="15.75">
      <c r="N43" s="33"/>
      <c r="O43" s="33"/>
      <c r="P43" s="33"/>
    </row>
    <row r="44" spans="4:16" ht="15.75">
      <c r="D44" s="79" t="s">
        <v>261</v>
      </c>
      <c r="N44" s="33"/>
      <c r="O44" s="33"/>
      <c r="P44" s="33"/>
    </row>
    <row r="45" spans="3:16" ht="15.75">
      <c r="C45" s="72">
        <v>87</v>
      </c>
      <c r="D45" s="73" t="s">
        <v>96</v>
      </c>
      <c r="E45" s="102">
        <v>92</v>
      </c>
      <c r="F45" s="156" t="s">
        <v>89</v>
      </c>
      <c r="G45" t="s">
        <v>260</v>
      </c>
      <c r="N45" s="33"/>
      <c r="O45" s="33"/>
      <c r="P45" s="33"/>
    </row>
    <row r="46" spans="4:16" ht="15.75">
      <c r="D46" s="79"/>
      <c r="N46" s="33"/>
      <c r="O46" s="33"/>
      <c r="P46" s="33"/>
    </row>
    <row r="48" ht="12.75">
      <c r="O48" t="s">
        <v>16</v>
      </c>
    </row>
    <row r="50" spans="15:16" ht="15.75">
      <c r="O50" s="33" t="s">
        <v>227</v>
      </c>
      <c r="P50" s="33"/>
    </row>
    <row r="53" ht="12.75">
      <c r="D53" t="s">
        <v>66</v>
      </c>
    </row>
  </sheetData>
  <mergeCells count="6">
    <mergeCell ref="J19:M19"/>
    <mergeCell ref="A8:R8"/>
    <mergeCell ref="A9:R9"/>
    <mergeCell ref="A11:R11"/>
    <mergeCell ref="A13:R13"/>
    <mergeCell ref="A10:R10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P34"/>
  <sheetViews>
    <sheetView showGridLines="0" workbookViewId="0" topLeftCell="A10">
      <selection activeCell="D21" sqref="D21:F22"/>
    </sheetView>
  </sheetViews>
  <sheetFormatPr defaultColWidth="9.00390625" defaultRowHeight="12.75"/>
  <cols>
    <col min="1" max="1" width="0.875" style="0" customWidth="1"/>
    <col min="2" max="2" width="4.375" style="0" customWidth="1"/>
    <col min="3" max="3" width="3.125" style="0" customWidth="1"/>
    <col min="4" max="4" width="19.75390625" style="0" customWidth="1"/>
    <col min="5" max="5" width="3.00390625" style="0" customWidth="1"/>
    <col min="6" max="6" width="25.00390625" style="0" customWidth="1"/>
    <col min="7" max="7" width="11.75390625" style="0" hidden="1" customWidth="1"/>
    <col min="8" max="8" width="11.625" style="0" hidden="1" customWidth="1"/>
    <col min="9" max="9" width="11.875" style="0" customWidth="1"/>
    <col min="10" max="10" width="3.25390625" style="0" customWidth="1"/>
    <col min="11" max="11" width="3.375" style="0" customWidth="1"/>
    <col min="12" max="12" width="11.25390625" style="0" hidden="1" customWidth="1"/>
    <col min="13" max="14" width="10.625" style="0" customWidth="1"/>
    <col min="15" max="15" width="2.625" style="44" hidden="1" customWidth="1"/>
    <col min="16" max="16" width="2.875" style="0" hidden="1" customWidth="1"/>
  </cols>
  <sheetData>
    <row r="8" spans="1:16" ht="23.25" customHeight="1">
      <c r="A8" s="164" t="s">
        <v>52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16" ht="23.25" customHeight="1">
      <c r="A9" s="164" t="s">
        <v>61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16" ht="23.25" customHeight="1">
      <c r="A10" s="164" t="s">
        <v>58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1" spans="1:16" ht="23.25" customHeight="1">
      <c r="A11" s="165" t="s">
        <v>71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2" ht="18">
      <c r="A12" s="37"/>
      <c r="B12" s="36"/>
      <c r="C12" s="36"/>
      <c r="D12" s="36"/>
      <c r="E12" s="37"/>
      <c r="F12" s="36"/>
      <c r="G12" s="35"/>
      <c r="H12" s="35"/>
      <c r="I12" s="35"/>
      <c r="J12" s="35"/>
      <c r="K12" s="35"/>
      <c r="L12" s="35"/>
    </row>
    <row r="13" spans="1:16" ht="18">
      <c r="A13" s="165" t="s">
        <v>63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4" spans="1:13" ht="14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M14" s="13"/>
    </row>
    <row r="15" spans="2:11" ht="15.75">
      <c r="B15" s="33" t="s">
        <v>228</v>
      </c>
      <c r="C15" s="34"/>
      <c r="D15" s="34"/>
      <c r="E15" s="34"/>
      <c r="F15" s="5"/>
      <c r="G15" s="5"/>
      <c r="H15" s="5"/>
      <c r="I15" s="5"/>
      <c r="J15" s="5"/>
      <c r="K15" s="5"/>
    </row>
    <row r="16" spans="2:5" ht="15.75">
      <c r="B16" s="34"/>
      <c r="C16" s="33"/>
      <c r="D16" s="33"/>
      <c r="E16" s="33"/>
    </row>
    <row r="17" spans="2:13" ht="15.75">
      <c r="B17" s="33" t="s">
        <v>221</v>
      </c>
      <c r="C17" s="33"/>
      <c r="D17" s="33"/>
      <c r="E17" s="33"/>
      <c r="K17" s="33"/>
      <c r="L17" s="33" t="s">
        <v>229</v>
      </c>
      <c r="M17" s="33" t="s">
        <v>231</v>
      </c>
    </row>
    <row r="18" ht="13.5" thickBot="1"/>
    <row r="19" spans="2:16" ht="16.5" thickBot="1">
      <c r="B19" s="1" t="s">
        <v>13</v>
      </c>
      <c r="C19" s="1" t="s">
        <v>0</v>
      </c>
      <c r="D19" s="2" t="s">
        <v>17</v>
      </c>
      <c r="E19" s="46" t="s">
        <v>19</v>
      </c>
      <c r="F19" s="4" t="s">
        <v>14</v>
      </c>
      <c r="G19" s="2" t="s">
        <v>1</v>
      </c>
      <c r="H19" s="3" t="s">
        <v>1</v>
      </c>
      <c r="I19" s="2" t="s">
        <v>1</v>
      </c>
      <c r="J19" s="163"/>
      <c r="K19" s="163"/>
      <c r="L19" s="2" t="s">
        <v>8</v>
      </c>
      <c r="M19" s="2" t="s">
        <v>1</v>
      </c>
      <c r="N19" s="15" t="s">
        <v>11</v>
      </c>
      <c r="O19" s="124" t="s">
        <v>15</v>
      </c>
      <c r="P19" s="92" t="s">
        <v>51</v>
      </c>
    </row>
    <row r="20" spans="2:16" ht="16.5" thickBot="1">
      <c r="B20" s="23"/>
      <c r="C20" s="23"/>
      <c r="D20" s="14"/>
      <c r="E20" s="47"/>
      <c r="F20" s="24"/>
      <c r="G20" s="14" t="s">
        <v>2</v>
      </c>
      <c r="H20" s="24" t="s">
        <v>3</v>
      </c>
      <c r="I20" s="14" t="s">
        <v>10</v>
      </c>
      <c r="J20" s="21" t="s">
        <v>6</v>
      </c>
      <c r="K20" s="41" t="s">
        <v>7</v>
      </c>
      <c r="L20" s="14" t="s">
        <v>9</v>
      </c>
      <c r="M20" s="20" t="s">
        <v>5</v>
      </c>
      <c r="N20" s="16" t="s">
        <v>12</v>
      </c>
      <c r="O20" s="125"/>
      <c r="P20" s="93" t="s">
        <v>50</v>
      </c>
    </row>
    <row r="21" spans="2:16" ht="12.75">
      <c r="B21" s="22">
        <v>1</v>
      </c>
      <c r="C21" s="22">
        <v>24</v>
      </c>
      <c r="D21" s="25" t="s">
        <v>183</v>
      </c>
      <c r="E21" s="48">
        <v>86</v>
      </c>
      <c r="F21" s="90" t="s">
        <v>178</v>
      </c>
      <c r="G21" s="43">
        <v>0.4277777777777778</v>
      </c>
      <c r="H21" s="26">
        <v>0.4481203703703704</v>
      </c>
      <c r="I21" s="30">
        <f>H21-G21</f>
        <v>0.02034259259259258</v>
      </c>
      <c r="J21" s="27">
        <v>2</v>
      </c>
      <c r="K21" s="68">
        <v>1</v>
      </c>
      <c r="L21" s="19">
        <v>0</v>
      </c>
      <c r="M21" s="26">
        <f>H21-G21+(J21+K21)*L21</f>
        <v>0.02034259259259258</v>
      </c>
      <c r="N21" s="128">
        <f>M21-M$21</f>
        <v>0</v>
      </c>
      <c r="O21" s="126"/>
      <c r="P21" s="40"/>
    </row>
    <row r="22" spans="2:16" ht="13.5" thickBot="1">
      <c r="B22" s="110">
        <v>2</v>
      </c>
      <c r="C22" s="110">
        <v>23</v>
      </c>
      <c r="D22" s="111" t="s">
        <v>132</v>
      </c>
      <c r="E22" s="112">
        <v>83</v>
      </c>
      <c r="F22" s="113" t="s">
        <v>117</v>
      </c>
      <c r="G22" s="114">
        <v>0.42743055555555554</v>
      </c>
      <c r="H22" s="129">
        <v>0.4492372685185185</v>
      </c>
      <c r="I22" s="130">
        <f>H22-G22</f>
        <v>0.021806712962962937</v>
      </c>
      <c r="J22" s="131">
        <v>2</v>
      </c>
      <c r="K22" s="132">
        <v>2</v>
      </c>
      <c r="L22" s="117">
        <v>0</v>
      </c>
      <c r="M22" s="118">
        <f>H22-G22+(J22+K22)*L22</f>
        <v>0.021806712962962937</v>
      </c>
      <c r="N22" s="133">
        <f>M22-M$21</f>
        <v>0.0014641203703703587</v>
      </c>
      <c r="O22" s="127"/>
      <c r="P22" s="29"/>
    </row>
    <row r="23" ht="12.75">
      <c r="J23" s="42"/>
    </row>
    <row r="25" ht="12.75">
      <c r="D25" s="79"/>
    </row>
    <row r="26" spans="3:6" ht="12.75">
      <c r="C26" s="71"/>
      <c r="D26" s="79" t="s">
        <v>230</v>
      </c>
      <c r="E26" s="72"/>
      <c r="F26" s="71"/>
    </row>
    <row r="27" spans="3:14" ht="15.75">
      <c r="C27" s="71">
        <v>22</v>
      </c>
      <c r="D27" s="73" t="s">
        <v>184</v>
      </c>
      <c r="E27" s="72">
        <v>83</v>
      </c>
      <c r="F27" s="72" t="s">
        <v>178</v>
      </c>
      <c r="L27" s="33"/>
      <c r="M27" s="33"/>
      <c r="N27" s="33"/>
    </row>
    <row r="28" spans="4:14" ht="15.75">
      <c r="D28" s="79"/>
      <c r="L28" s="33" t="s">
        <v>16</v>
      </c>
      <c r="M28" s="33"/>
      <c r="N28" s="33"/>
    </row>
    <row r="29" spans="3:14" ht="15.75">
      <c r="C29" s="71"/>
      <c r="D29" s="73"/>
      <c r="E29" s="72"/>
      <c r="F29" s="71"/>
      <c r="L29" s="33"/>
      <c r="M29" s="33"/>
      <c r="N29" s="33"/>
    </row>
    <row r="30" spans="4:14" ht="15.75">
      <c r="D30" s="79"/>
      <c r="L30" s="33" t="s">
        <v>216</v>
      </c>
      <c r="M30" t="s">
        <v>226</v>
      </c>
      <c r="N30" s="33"/>
    </row>
    <row r="32" ht="15.75">
      <c r="M32" s="33" t="s">
        <v>227</v>
      </c>
    </row>
    <row r="34" spans="13:14" ht="15.75">
      <c r="M34" s="33"/>
      <c r="N34" s="33"/>
    </row>
  </sheetData>
  <mergeCells count="6">
    <mergeCell ref="J19:K19"/>
    <mergeCell ref="A8:P8"/>
    <mergeCell ref="A9:P9"/>
    <mergeCell ref="A11:P11"/>
    <mergeCell ref="A13:P13"/>
    <mergeCell ref="A10:P10"/>
  </mergeCells>
  <printOptions/>
  <pageMargins left="0.3937007874015748" right="0" top="0.7874015748031497" bottom="0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P79"/>
  <sheetViews>
    <sheetView showGridLines="0" workbookViewId="0" topLeftCell="A16">
      <selection activeCell="R43" sqref="R43"/>
    </sheetView>
  </sheetViews>
  <sheetFormatPr defaultColWidth="9.00390625" defaultRowHeight="12.75"/>
  <cols>
    <col min="1" max="1" width="0.2421875" style="0" customWidth="1"/>
    <col min="2" max="2" width="3.375" style="0" customWidth="1"/>
    <col min="3" max="3" width="3.125" style="52" customWidth="1"/>
    <col min="4" max="4" width="22.00390625" style="0" customWidth="1"/>
    <col min="5" max="5" width="2.75390625" style="52" customWidth="1"/>
    <col min="6" max="6" width="26.75390625" style="0" customWidth="1"/>
    <col min="7" max="7" width="11.75390625" style="0" hidden="1" customWidth="1"/>
    <col min="8" max="8" width="11.625" style="0" hidden="1" customWidth="1"/>
    <col min="9" max="9" width="10.125" style="0" customWidth="1"/>
    <col min="10" max="11" width="2.75390625" style="0" customWidth="1"/>
    <col min="12" max="12" width="13.625" style="0" hidden="1" customWidth="1"/>
    <col min="13" max="13" width="10.125" style="0" customWidth="1"/>
    <col min="14" max="14" width="9.625" style="0" customWidth="1"/>
    <col min="15" max="15" width="2.75390625" style="44" customWidth="1"/>
    <col min="16" max="16" width="3.00390625" style="0" customWidth="1"/>
  </cols>
  <sheetData>
    <row r="6" spans="1:16" ht="23.25" customHeight="1">
      <c r="A6" s="164" t="s">
        <v>52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6" ht="23.25" customHeight="1">
      <c r="A7" s="164" t="s">
        <v>60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1:16" ht="20.25">
      <c r="A8" s="164" t="s">
        <v>59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16" ht="23.25" customHeight="1">
      <c r="A9" s="165" t="s">
        <v>71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</row>
    <row r="10" spans="1:15" s="64" customFormat="1" ht="11.25">
      <c r="A10" s="62"/>
      <c r="B10" s="63"/>
      <c r="C10" s="63"/>
      <c r="D10" s="63"/>
      <c r="E10" s="62"/>
      <c r="F10" s="63"/>
      <c r="G10" s="62"/>
      <c r="H10" s="62"/>
      <c r="I10" s="62"/>
      <c r="J10" s="62"/>
      <c r="K10" s="62"/>
      <c r="L10" s="62"/>
      <c r="O10" s="134"/>
    </row>
    <row r="11" spans="1:16" ht="18">
      <c r="A11" s="165" t="s">
        <v>63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5" s="64" customFormat="1" ht="14.2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M12" s="65"/>
      <c r="O12" s="134"/>
    </row>
    <row r="13" spans="2:11" ht="15.75">
      <c r="B13" s="167" t="s">
        <v>242</v>
      </c>
      <c r="C13" s="167"/>
      <c r="D13" s="167"/>
      <c r="E13" s="167"/>
      <c r="F13" s="167"/>
      <c r="G13" s="167"/>
      <c r="H13" s="5"/>
      <c r="I13" s="5"/>
      <c r="J13" s="5"/>
      <c r="K13" s="5"/>
    </row>
    <row r="14" spans="3:15" s="64" customFormat="1" ht="11.25">
      <c r="C14" s="66"/>
      <c r="D14" s="66"/>
      <c r="E14" s="66"/>
      <c r="O14" s="134"/>
    </row>
    <row r="15" spans="2:13" ht="15.75">
      <c r="B15" s="33" t="s">
        <v>215</v>
      </c>
      <c r="C15" s="51"/>
      <c r="D15" s="33"/>
      <c r="E15" s="51"/>
      <c r="L15" s="33"/>
      <c r="M15" s="33" t="s">
        <v>234</v>
      </c>
    </row>
    <row r="16" s="64" customFormat="1" ht="12" thickBot="1">
      <c r="O16" s="134"/>
    </row>
    <row r="17" spans="2:16" ht="16.5" thickBot="1">
      <c r="B17" s="1" t="s">
        <v>13</v>
      </c>
      <c r="C17" s="53" t="s">
        <v>0</v>
      </c>
      <c r="D17" s="2" t="s">
        <v>17</v>
      </c>
      <c r="E17" s="46" t="s">
        <v>19</v>
      </c>
      <c r="F17" s="4" t="s">
        <v>14</v>
      </c>
      <c r="G17" s="2" t="s">
        <v>1</v>
      </c>
      <c r="H17" s="3" t="s">
        <v>1</v>
      </c>
      <c r="I17" s="2" t="s">
        <v>1</v>
      </c>
      <c r="J17" s="166" t="s">
        <v>4</v>
      </c>
      <c r="K17" s="163"/>
      <c r="L17" s="2" t="s">
        <v>8</v>
      </c>
      <c r="M17" s="2" t="s">
        <v>1</v>
      </c>
      <c r="N17" s="57" t="s">
        <v>11</v>
      </c>
      <c r="O17" s="15" t="s">
        <v>15</v>
      </c>
      <c r="P17" s="15" t="s">
        <v>51</v>
      </c>
    </row>
    <row r="18" spans="2:16" ht="16.5" thickBot="1">
      <c r="B18" s="23"/>
      <c r="C18" s="54"/>
      <c r="D18" s="14"/>
      <c r="E18" s="47"/>
      <c r="F18" s="24"/>
      <c r="G18" s="14" t="s">
        <v>2</v>
      </c>
      <c r="H18" s="24" t="s">
        <v>3</v>
      </c>
      <c r="I18" s="14" t="s">
        <v>10</v>
      </c>
      <c r="J18" s="21" t="s">
        <v>6</v>
      </c>
      <c r="K18" s="21" t="s">
        <v>7</v>
      </c>
      <c r="L18" s="14" t="s">
        <v>9</v>
      </c>
      <c r="M18" s="20" t="s">
        <v>5</v>
      </c>
      <c r="N18" s="56" t="s">
        <v>12</v>
      </c>
      <c r="O18" s="16"/>
      <c r="P18" s="56" t="s">
        <v>50</v>
      </c>
    </row>
    <row r="19" spans="2:16" ht="12.75">
      <c r="B19" s="22">
        <v>1</v>
      </c>
      <c r="C19" s="22">
        <v>90</v>
      </c>
      <c r="D19" s="25" t="s">
        <v>182</v>
      </c>
      <c r="E19" s="48">
        <v>90</v>
      </c>
      <c r="F19" s="95" t="s">
        <v>178</v>
      </c>
      <c r="G19" s="43">
        <v>0.451041666666669</v>
      </c>
      <c r="H19" s="26">
        <v>0.46790740740740744</v>
      </c>
      <c r="I19" s="19">
        <f aca="true" t="shared" si="0" ref="I19:I63">H19-G19</f>
        <v>0.016865740740738433</v>
      </c>
      <c r="J19" s="68">
        <v>1</v>
      </c>
      <c r="K19" s="68">
        <v>1</v>
      </c>
      <c r="L19" s="19">
        <v>0</v>
      </c>
      <c r="M19" s="26">
        <f aca="true" t="shared" si="1" ref="M19:M63">H19-G19+(J19+K19)*L19</f>
        <v>0.016865740740738433</v>
      </c>
      <c r="N19" s="58">
        <f aca="true" t="shared" si="2" ref="N19:N63">M19-M$19</f>
        <v>0</v>
      </c>
      <c r="O19" s="81"/>
      <c r="P19" s="40"/>
    </row>
    <row r="20" spans="2:16" ht="12.75">
      <c r="B20" s="9">
        <v>2</v>
      </c>
      <c r="C20" s="9">
        <v>88</v>
      </c>
      <c r="D20" s="10" t="s">
        <v>192</v>
      </c>
      <c r="E20" s="45">
        <v>90</v>
      </c>
      <c r="F20" s="91" t="s">
        <v>186</v>
      </c>
      <c r="G20" s="32">
        <v>0.450347222222224</v>
      </c>
      <c r="H20" s="12">
        <v>0.46780787037037036</v>
      </c>
      <c r="I20" s="30">
        <f t="shared" si="0"/>
        <v>0.01746064814814635</v>
      </c>
      <c r="J20" s="8">
        <v>1</v>
      </c>
      <c r="K20" s="8">
        <v>2</v>
      </c>
      <c r="L20" s="19">
        <v>0</v>
      </c>
      <c r="M20" s="26">
        <f t="shared" si="1"/>
        <v>0.01746064814814635</v>
      </c>
      <c r="N20" s="59">
        <f t="shared" si="2"/>
        <v>0.0005949074074079186</v>
      </c>
      <c r="O20" s="82"/>
      <c r="P20" s="29"/>
    </row>
    <row r="21" spans="2:16" ht="12.75">
      <c r="B21" s="9">
        <v>3</v>
      </c>
      <c r="C21" s="9">
        <v>76</v>
      </c>
      <c r="D21" s="10" t="s">
        <v>181</v>
      </c>
      <c r="E21" s="45">
        <v>91</v>
      </c>
      <c r="F21" s="91" t="s">
        <v>178</v>
      </c>
      <c r="G21" s="32">
        <v>0.446180555555557</v>
      </c>
      <c r="H21" s="12">
        <v>0.4637488425925926</v>
      </c>
      <c r="I21" s="30">
        <f t="shared" si="0"/>
        <v>0.017568287037035557</v>
      </c>
      <c r="J21" s="67">
        <v>1</v>
      </c>
      <c r="K21" s="67">
        <v>3</v>
      </c>
      <c r="L21" s="19">
        <v>0</v>
      </c>
      <c r="M21" s="26">
        <f t="shared" si="1"/>
        <v>0.017568287037035557</v>
      </c>
      <c r="N21" s="59">
        <f t="shared" si="2"/>
        <v>0.0007025462962971241</v>
      </c>
      <c r="O21" s="82"/>
      <c r="P21" s="29"/>
    </row>
    <row r="22" spans="2:16" ht="12.75">
      <c r="B22" s="9">
        <v>4</v>
      </c>
      <c r="C22" s="9">
        <v>97</v>
      </c>
      <c r="D22" s="10" t="s">
        <v>157</v>
      </c>
      <c r="E22" s="45">
        <v>90</v>
      </c>
      <c r="F22" s="91" t="s">
        <v>155</v>
      </c>
      <c r="G22" s="32">
        <v>0.453472222222225</v>
      </c>
      <c r="H22" s="12">
        <v>0.4712835648148148</v>
      </c>
      <c r="I22" s="30">
        <f t="shared" si="0"/>
        <v>0.01781134259258982</v>
      </c>
      <c r="J22" s="8">
        <v>2</v>
      </c>
      <c r="K22" s="8">
        <v>2</v>
      </c>
      <c r="L22" s="19">
        <v>0</v>
      </c>
      <c r="M22" s="26">
        <f t="shared" si="1"/>
        <v>0.01781134259258982</v>
      </c>
      <c r="N22" s="59">
        <f t="shared" si="2"/>
        <v>0.0009456018518513853</v>
      </c>
      <c r="O22" s="82"/>
      <c r="P22" s="29"/>
    </row>
    <row r="23" spans="2:16" ht="12.75">
      <c r="B23" s="9">
        <v>5</v>
      </c>
      <c r="C23" s="9">
        <v>94</v>
      </c>
      <c r="D23" s="10" t="s">
        <v>79</v>
      </c>
      <c r="E23" s="45">
        <v>90</v>
      </c>
      <c r="F23" s="91" t="s">
        <v>77</v>
      </c>
      <c r="G23" s="32">
        <v>0.452430555555558</v>
      </c>
      <c r="H23" s="12">
        <v>0.4704016203703704</v>
      </c>
      <c r="I23" s="30">
        <f t="shared" si="0"/>
        <v>0.01797106481481242</v>
      </c>
      <c r="J23" s="8">
        <v>1</v>
      </c>
      <c r="K23" s="8">
        <v>2</v>
      </c>
      <c r="L23" s="19">
        <v>0</v>
      </c>
      <c r="M23" s="26">
        <f t="shared" si="1"/>
        <v>0.01797106481481242</v>
      </c>
      <c r="N23" s="59">
        <f t="shared" si="2"/>
        <v>0.0011053240740739878</v>
      </c>
      <c r="O23" s="82"/>
      <c r="P23" s="29"/>
    </row>
    <row r="24" spans="2:16" ht="12.75">
      <c r="B24" s="9">
        <v>6</v>
      </c>
      <c r="C24" s="9">
        <v>54</v>
      </c>
      <c r="D24" s="10" t="s">
        <v>179</v>
      </c>
      <c r="E24" s="45">
        <v>91</v>
      </c>
      <c r="F24" s="91" t="s">
        <v>178</v>
      </c>
      <c r="G24" s="32">
        <v>0.438541666666667</v>
      </c>
      <c r="H24" s="12">
        <v>0.45683564814814814</v>
      </c>
      <c r="I24" s="30">
        <f t="shared" si="0"/>
        <v>0.018293981481481147</v>
      </c>
      <c r="J24" s="8">
        <v>1</v>
      </c>
      <c r="K24" s="8">
        <v>4</v>
      </c>
      <c r="L24" s="19">
        <v>0</v>
      </c>
      <c r="M24" s="26">
        <f t="shared" si="1"/>
        <v>0.018293981481481147</v>
      </c>
      <c r="N24" s="59">
        <f t="shared" si="2"/>
        <v>0.0014282407407427145</v>
      </c>
      <c r="O24" s="82"/>
      <c r="P24" s="29"/>
    </row>
    <row r="25" spans="2:16" ht="12.75">
      <c r="B25" s="9">
        <v>7</v>
      </c>
      <c r="C25" s="9">
        <v>96</v>
      </c>
      <c r="D25" s="10" t="s">
        <v>43</v>
      </c>
      <c r="E25" s="45">
        <v>90</v>
      </c>
      <c r="F25" s="91" t="s">
        <v>186</v>
      </c>
      <c r="G25" s="32">
        <v>0.453125000000002</v>
      </c>
      <c r="H25" s="12">
        <v>0.4715023148148148</v>
      </c>
      <c r="I25" s="30">
        <f t="shared" si="0"/>
        <v>0.018377314814812806</v>
      </c>
      <c r="J25" s="8">
        <v>1</v>
      </c>
      <c r="K25" s="8">
        <v>2</v>
      </c>
      <c r="L25" s="19">
        <v>0</v>
      </c>
      <c r="M25" s="26">
        <f t="shared" si="1"/>
        <v>0.018377314814812806</v>
      </c>
      <c r="N25" s="59">
        <f t="shared" si="2"/>
        <v>0.0015115740740743733</v>
      </c>
      <c r="O25" s="82"/>
      <c r="P25" s="29"/>
    </row>
    <row r="26" spans="2:16" ht="12.75">
      <c r="B26" s="9">
        <v>8</v>
      </c>
      <c r="C26" s="9">
        <v>68</v>
      </c>
      <c r="D26" s="10" t="s">
        <v>156</v>
      </c>
      <c r="E26" s="45">
        <v>90</v>
      </c>
      <c r="F26" s="91" t="s">
        <v>155</v>
      </c>
      <c r="G26" s="32">
        <v>0.443402777777779</v>
      </c>
      <c r="H26" s="12">
        <v>0.46179166666666666</v>
      </c>
      <c r="I26" s="30">
        <f t="shared" si="0"/>
        <v>0.018388888888887678</v>
      </c>
      <c r="J26" s="8">
        <v>1</v>
      </c>
      <c r="K26" s="8">
        <v>1</v>
      </c>
      <c r="L26" s="19">
        <v>0</v>
      </c>
      <c r="M26" s="26">
        <f t="shared" si="1"/>
        <v>0.018388888888887678</v>
      </c>
      <c r="N26" s="59">
        <f t="shared" si="2"/>
        <v>0.0015231481481492448</v>
      </c>
      <c r="O26" s="82"/>
      <c r="P26" s="29"/>
    </row>
    <row r="27" spans="2:16" ht="12.75">
      <c r="B27" s="9">
        <v>9</v>
      </c>
      <c r="C27" s="9">
        <v>77</v>
      </c>
      <c r="D27" s="10" t="s">
        <v>180</v>
      </c>
      <c r="E27" s="45">
        <v>90</v>
      </c>
      <c r="F27" s="91" t="s">
        <v>178</v>
      </c>
      <c r="G27" s="32">
        <v>0.446527777777779</v>
      </c>
      <c r="H27" s="12">
        <v>0.4649502314814815</v>
      </c>
      <c r="I27" s="30">
        <f t="shared" si="0"/>
        <v>0.01842245370370249</v>
      </c>
      <c r="J27" s="8">
        <v>3</v>
      </c>
      <c r="K27" s="8">
        <v>3</v>
      </c>
      <c r="L27" s="19">
        <v>0</v>
      </c>
      <c r="M27" s="26">
        <f t="shared" si="1"/>
        <v>0.01842245370370249</v>
      </c>
      <c r="N27" s="59">
        <f t="shared" si="2"/>
        <v>0.0015567129629640575</v>
      </c>
      <c r="O27" s="82"/>
      <c r="P27" s="29"/>
    </row>
    <row r="28" spans="2:16" ht="12.75">
      <c r="B28" s="9">
        <v>10</v>
      </c>
      <c r="C28" s="9">
        <v>83</v>
      </c>
      <c r="D28" s="10" t="s">
        <v>45</v>
      </c>
      <c r="E28" s="45">
        <v>90</v>
      </c>
      <c r="F28" s="91" t="s">
        <v>77</v>
      </c>
      <c r="G28" s="32">
        <v>0.448611111111113</v>
      </c>
      <c r="H28" s="12">
        <v>0.46713541666666664</v>
      </c>
      <c r="I28" s="30">
        <f t="shared" si="0"/>
        <v>0.018524305555553622</v>
      </c>
      <c r="J28" s="8">
        <v>2</v>
      </c>
      <c r="K28" s="8">
        <v>3</v>
      </c>
      <c r="L28" s="19">
        <v>0</v>
      </c>
      <c r="M28" s="26">
        <f t="shared" si="1"/>
        <v>0.018524305555553622</v>
      </c>
      <c r="N28" s="59">
        <f t="shared" si="2"/>
        <v>0.0016585648148151888</v>
      </c>
      <c r="O28" s="82"/>
      <c r="P28" s="29"/>
    </row>
    <row r="29" spans="2:16" ht="12.75">
      <c r="B29" s="9">
        <v>11</v>
      </c>
      <c r="C29" s="9">
        <v>53</v>
      </c>
      <c r="D29" s="25" t="s">
        <v>101</v>
      </c>
      <c r="E29" s="45">
        <v>90</v>
      </c>
      <c r="F29" s="91" t="s">
        <v>100</v>
      </c>
      <c r="G29" s="32">
        <v>0.4381944444444445</v>
      </c>
      <c r="H29" s="12">
        <v>0.45677546296296295</v>
      </c>
      <c r="I29" s="30">
        <f t="shared" si="0"/>
        <v>0.018581018518518455</v>
      </c>
      <c r="J29" s="8">
        <v>5</v>
      </c>
      <c r="K29" s="8">
        <v>2</v>
      </c>
      <c r="L29" s="19">
        <v>0</v>
      </c>
      <c r="M29" s="26">
        <f>H29-G29+(J29+K29)*L29</f>
        <v>0.018581018518518455</v>
      </c>
      <c r="N29" s="59">
        <f t="shared" si="2"/>
        <v>0.001715277777780022</v>
      </c>
      <c r="O29" s="82"/>
      <c r="P29" s="29"/>
    </row>
    <row r="30" spans="2:16" ht="12.75">
      <c r="B30" s="9">
        <v>12</v>
      </c>
      <c r="C30" s="9">
        <v>78</v>
      </c>
      <c r="D30" s="10" t="s">
        <v>127</v>
      </c>
      <c r="E30" s="45">
        <v>90</v>
      </c>
      <c r="F30" s="91" t="s">
        <v>235</v>
      </c>
      <c r="G30" s="32">
        <v>0.446875000000001</v>
      </c>
      <c r="H30" s="12">
        <v>0.46583449074074074</v>
      </c>
      <c r="I30" s="30">
        <f t="shared" si="0"/>
        <v>0.018959490740739715</v>
      </c>
      <c r="J30" s="8">
        <v>2</v>
      </c>
      <c r="K30" s="8">
        <v>4</v>
      </c>
      <c r="L30" s="19">
        <v>0</v>
      </c>
      <c r="M30" s="26">
        <f t="shared" si="1"/>
        <v>0.018959490740739715</v>
      </c>
      <c r="N30" s="59">
        <f t="shared" si="2"/>
        <v>0.002093750000001282</v>
      </c>
      <c r="O30" s="82"/>
      <c r="P30" s="29"/>
    </row>
    <row r="31" spans="2:16" ht="12.75">
      <c r="B31" s="9">
        <v>13</v>
      </c>
      <c r="C31" s="9">
        <v>86</v>
      </c>
      <c r="D31" s="10" t="s">
        <v>95</v>
      </c>
      <c r="E31" s="45">
        <v>90</v>
      </c>
      <c r="F31" s="91" t="s">
        <v>89</v>
      </c>
      <c r="G31" s="32">
        <v>0.44965277777778</v>
      </c>
      <c r="H31" s="12">
        <v>0.4687025462962963</v>
      </c>
      <c r="I31" s="30">
        <f t="shared" si="0"/>
        <v>0.019049768518516308</v>
      </c>
      <c r="J31" s="8">
        <v>3</v>
      </c>
      <c r="K31" s="8">
        <v>2</v>
      </c>
      <c r="L31" s="19">
        <v>0</v>
      </c>
      <c r="M31" s="26">
        <f t="shared" si="1"/>
        <v>0.019049768518516308</v>
      </c>
      <c r="N31" s="59">
        <f t="shared" si="2"/>
        <v>0.002184027777777875</v>
      </c>
      <c r="O31" s="82"/>
      <c r="P31" s="29"/>
    </row>
    <row r="32" spans="2:16" ht="12.75">
      <c r="B32" s="9">
        <v>14</v>
      </c>
      <c r="C32" s="9">
        <v>55</v>
      </c>
      <c r="D32" s="10" t="s">
        <v>78</v>
      </c>
      <c r="E32" s="45">
        <v>91</v>
      </c>
      <c r="F32" s="91" t="s">
        <v>77</v>
      </c>
      <c r="G32" s="32">
        <v>0.438888888888889</v>
      </c>
      <c r="H32" s="12">
        <v>0.45818634259259255</v>
      </c>
      <c r="I32" s="30">
        <f t="shared" si="0"/>
        <v>0.01929745370370356</v>
      </c>
      <c r="J32" s="8">
        <v>3</v>
      </c>
      <c r="K32" s="8">
        <v>2</v>
      </c>
      <c r="L32" s="19">
        <v>0</v>
      </c>
      <c r="M32" s="26">
        <f t="shared" si="1"/>
        <v>0.01929745370370356</v>
      </c>
      <c r="N32" s="59">
        <f t="shared" si="2"/>
        <v>0.002431712962965127</v>
      </c>
      <c r="O32" s="82"/>
      <c r="P32" s="29"/>
    </row>
    <row r="33" spans="2:16" ht="12.75">
      <c r="B33" s="9">
        <v>15</v>
      </c>
      <c r="C33" s="9">
        <v>61</v>
      </c>
      <c r="D33" s="10" t="s">
        <v>177</v>
      </c>
      <c r="E33" s="45">
        <v>91</v>
      </c>
      <c r="F33" s="91" t="s">
        <v>178</v>
      </c>
      <c r="G33" s="32">
        <v>0.440972222222223</v>
      </c>
      <c r="H33" s="12">
        <v>0.46071990740740737</v>
      </c>
      <c r="I33" s="30">
        <f t="shared" si="0"/>
        <v>0.019747685185184383</v>
      </c>
      <c r="J33" s="8">
        <v>2</v>
      </c>
      <c r="K33" s="8">
        <v>2</v>
      </c>
      <c r="L33" s="19">
        <v>0</v>
      </c>
      <c r="M33" s="26">
        <f t="shared" si="1"/>
        <v>0.019747685185184383</v>
      </c>
      <c r="N33" s="59">
        <f t="shared" si="2"/>
        <v>0.0028819444444459497</v>
      </c>
      <c r="O33" s="82"/>
      <c r="P33" s="29"/>
    </row>
    <row r="34" spans="2:16" ht="12.75">
      <c r="B34" s="9">
        <v>16</v>
      </c>
      <c r="C34" s="9">
        <v>67</v>
      </c>
      <c r="D34" s="10" t="s">
        <v>145</v>
      </c>
      <c r="E34" s="45">
        <v>91</v>
      </c>
      <c r="F34" s="91" t="s">
        <v>146</v>
      </c>
      <c r="G34" s="32">
        <v>0.443055555555556</v>
      </c>
      <c r="H34" s="12">
        <v>0.46289814814814817</v>
      </c>
      <c r="I34" s="30">
        <f t="shared" si="0"/>
        <v>0.01984259259259219</v>
      </c>
      <c r="J34" s="8">
        <v>1</v>
      </c>
      <c r="K34" s="8">
        <v>1</v>
      </c>
      <c r="L34" s="19">
        <v>0</v>
      </c>
      <c r="M34" s="26">
        <f t="shared" si="1"/>
        <v>0.01984259259259219</v>
      </c>
      <c r="N34" s="59">
        <f t="shared" si="2"/>
        <v>0.0029768518518537568</v>
      </c>
      <c r="O34" s="82"/>
      <c r="P34" s="29"/>
    </row>
    <row r="35" spans="2:16" ht="12.75">
      <c r="B35" s="9">
        <v>17</v>
      </c>
      <c r="C35" s="9">
        <v>70</v>
      </c>
      <c r="D35" s="10" t="s">
        <v>49</v>
      </c>
      <c r="E35" s="45">
        <v>91</v>
      </c>
      <c r="F35" s="89" t="s">
        <v>77</v>
      </c>
      <c r="G35" s="32">
        <v>0.444097222222223</v>
      </c>
      <c r="H35" s="12">
        <v>0.4640138888888889</v>
      </c>
      <c r="I35" s="30">
        <f t="shared" si="0"/>
        <v>0.019916666666665916</v>
      </c>
      <c r="J35" s="8">
        <v>3</v>
      </c>
      <c r="K35" s="8">
        <v>4</v>
      </c>
      <c r="L35" s="19">
        <v>0</v>
      </c>
      <c r="M35" s="26">
        <f t="shared" si="1"/>
        <v>0.019916666666665916</v>
      </c>
      <c r="N35" s="59">
        <f t="shared" si="2"/>
        <v>0.0030509259259274835</v>
      </c>
      <c r="O35" s="82"/>
      <c r="P35" s="29"/>
    </row>
    <row r="36" spans="2:16" ht="12.75">
      <c r="B36" s="9">
        <v>18</v>
      </c>
      <c r="C36" s="9">
        <v>80</v>
      </c>
      <c r="D36" s="10" t="s">
        <v>169</v>
      </c>
      <c r="E36" s="45">
        <v>91</v>
      </c>
      <c r="F36" s="91" t="s">
        <v>168</v>
      </c>
      <c r="G36" s="32">
        <v>0.447569444444446</v>
      </c>
      <c r="H36" s="12">
        <v>0.4675092592592593</v>
      </c>
      <c r="I36" s="30">
        <f t="shared" si="0"/>
        <v>0.019939814814813273</v>
      </c>
      <c r="J36" s="8">
        <v>2</v>
      </c>
      <c r="K36" s="8">
        <v>3</v>
      </c>
      <c r="L36" s="19">
        <v>0</v>
      </c>
      <c r="M36" s="26">
        <f t="shared" si="1"/>
        <v>0.019939814814813273</v>
      </c>
      <c r="N36" s="59">
        <f t="shared" si="2"/>
        <v>0.0030740740740748396</v>
      </c>
      <c r="O36" s="82"/>
      <c r="P36" s="29"/>
    </row>
    <row r="37" spans="2:16" ht="12.75">
      <c r="B37" s="9">
        <v>19</v>
      </c>
      <c r="C37" s="9">
        <v>95</v>
      </c>
      <c r="D37" s="10" t="s">
        <v>46</v>
      </c>
      <c r="E37" s="45">
        <v>90</v>
      </c>
      <c r="F37" s="91" t="s">
        <v>146</v>
      </c>
      <c r="G37" s="32">
        <v>0.45277777777778</v>
      </c>
      <c r="H37" s="12">
        <v>0.47278935185185184</v>
      </c>
      <c r="I37" s="30">
        <f t="shared" si="0"/>
        <v>0.020011574074071836</v>
      </c>
      <c r="J37" s="8">
        <v>3</v>
      </c>
      <c r="K37" s="8">
        <v>2</v>
      </c>
      <c r="L37" s="19">
        <v>0</v>
      </c>
      <c r="M37" s="26">
        <f t="shared" si="1"/>
        <v>0.020011574074071836</v>
      </c>
      <c r="N37" s="59">
        <f t="shared" si="2"/>
        <v>0.003145833333333403</v>
      </c>
      <c r="O37" s="82"/>
      <c r="P37" s="29"/>
    </row>
    <row r="38" spans="2:16" ht="12.75">
      <c r="B38" s="9">
        <v>20</v>
      </c>
      <c r="C38" s="9">
        <v>79</v>
      </c>
      <c r="D38" s="10" t="s">
        <v>191</v>
      </c>
      <c r="E38" s="45">
        <v>90</v>
      </c>
      <c r="F38" s="91" t="s">
        <v>186</v>
      </c>
      <c r="G38" s="32">
        <v>0.447222222222224</v>
      </c>
      <c r="H38" s="12">
        <v>0.4673321759259259</v>
      </c>
      <c r="I38" s="30">
        <f t="shared" si="0"/>
        <v>0.02010995370370189</v>
      </c>
      <c r="J38" s="8">
        <v>1</v>
      </c>
      <c r="K38" s="8">
        <v>3</v>
      </c>
      <c r="L38" s="19">
        <v>0</v>
      </c>
      <c r="M38" s="26">
        <f t="shared" si="1"/>
        <v>0.02010995370370189</v>
      </c>
      <c r="N38" s="59">
        <f t="shared" si="2"/>
        <v>0.0032442129629634553</v>
      </c>
      <c r="O38" s="82"/>
      <c r="P38" s="29"/>
    </row>
    <row r="39" spans="2:16" ht="12.75">
      <c r="B39" s="9">
        <v>21</v>
      </c>
      <c r="C39" s="9">
        <v>58</v>
      </c>
      <c r="D39" s="10" t="s">
        <v>154</v>
      </c>
      <c r="E39" s="45">
        <v>90</v>
      </c>
      <c r="F39" s="91" t="s">
        <v>155</v>
      </c>
      <c r="G39" s="32">
        <v>0.439930555555556</v>
      </c>
      <c r="H39" s="12">
        <v>0.4601365740740741</v>
      </c>
      <c r="I39" s="30">
        <f t="shared" si="0"/>
        <v>0.02020601851851811</v>
      </c>
      <c r="J39" s="8">
        <v>3</v>
      </c>
      <c r="K39" s="8">
        <v>2</v>
      </c>
      <c r="L39" s="19">
        <v>0</v>
      </c>
      <c r="M39" s="26">
        <f t="shared" si="1"/>
        <v>0.02020601851851811</v>
      </c>
      <c r="N39" s="59">
        <f t="shared" si="2"/>
        <v>0.0033402777777796766</v>
      </c>
      <c r="O39" s="82"/>
      <c r="P39" s="29"/>
    </row>
    <row r="40" spans="2:16" ht="12.75">
      <c r="B40" s="9">
        <v>22</v>
      </c>
      <c r="C40" s="9">
        <v>52</v>
      </c>
      <c r="D40" s="10" t="s">
        <v>126</v>
      </c>
      <c r="E40" s="45">
        <v>92</v>
      </c>
      <c r="F40" s="91" t="s">
        <v>235</v>
      </c>
      <c r="G40" s="32">
        <v>0.4378472222222222</v>
      </c>
      <c r="H40" s="12">
        <v>0.45829861111111114</v>
      </c>
      <c r="I40" s="30">
        <f>H40-G40</f>
        <v>0.02045138888888892</v>
      </c>
      <c r="J40" s="8">
        <v>3</v>
      </c>
      <c r="K40" s="8">
        <v>4</v>
      </c>
      <c r="L40" s="19">
        <v>0</v>
      </c>
      <c r="M40" s="26">
        <f>H40-G40+(J40+K40)*L40</f>
        <v>0.02045138888888892</v>
      </c>
      <c r="N40" s="59">
        <f t="shared" si="2"/>
        <v>0.0035856481481504887</v>
      </c>
      <c r="O40" s="82"/>
      <c r="P40" s="29"/>
    </row>
    <row r="41" spans="2:16" ht="12.75">
      <c r="B41" s="9">
        <v>23</v>
      </c>
      <c r="C41" s="9">
        <v>73</v>
      </c>
      <c r="D41" s="10" t="s">
        <v>147</v>
      </c>
      <c r="E41" s="45">
        <v>90</v>
      </c>
      <c r="F41" s="91" t="s">
        <v>146</v>
      </c>
      <c r="G41" s="32">
        <v>0.44513888888889</v>
      </c>
      <c r="H41" s="12">
        <v>0.4658587962962963</v>
      </c>
      <c r="I41" s="30">
        <f t="shared" si="0"/>
        <v>0.020719907407406257</v>
      </c>
      <c r="J41" s="8">
        <v>1</v>
      </c>
      <c r="K41" s="8">
        <v>4</v>
      </c>
      <c r="L41" s="19">
        <v>0</v>
      </c>
      <c r="M41" s="26">
        <f t="shared" si="1"/>
        <v>0.020719907407406257</v>
      </c>
      <c r="N41" s="59">
        <f t="shared" si="2"/>
        <v>0.0038541666666678243</v>
      </c>
      <c r="O41" s="82"/>
      <c r="P41" s="29"/>
    </row>
    <row r="42" spans="2:16" ht="12.75">
      <c r="B42" s="9">
        <v>24</v>
      </c>
      <c r="C42" s="9">
        <v>92</v>
      </c>
      <c r="D42" s="10" t="s">
        <v>94</v>
      </c>
      <c r="E42" s="45">
        <v>90</v>
      </c>
      <c r="F42" s="91" t="s">
        <v>89</v>
      </c>
      <c r="G42" s="32">
        <v>0.451736111111113</v>
      </c>
      <c r="H42" s="12">
        <v>0.4726388888888889</v>
      </c>
      <c r="I42" s="30">
        <f t="shared" si="0"/>
        <v>0.020902777777775883</v>
      </c>
      <c r="J42" s="8">
        <v>3</v>
      </c>
      <c r="K42" s="8">
        <v>4</v>
      </c>
      <c r="L42" s="19">
        <v>0</v>
      </c>
      <c r="M42" s="26">
        <f t="shared" si="1"/>
        <v>0.020902777777775883</v>
      </c>
      <c r="N42" s="59">
        <f t="shared" si="2"/>
        <v>0.00403703703703745</v>
      </c>
      <c r="O42" s="82"/>
      <c r="P42" s="29"/>
    </row>
    <row r="43" spans="2:16" ht="12.75">
      <c r="B43" s="9">
        <v>25</v>
      </c>
      <c r="C43" s="9">
        <v>91</v>
      </c>
      <c r="D43" s="10" t="s">
        <v>144</v>
      </c>
      <c r="E43" s="45">
        <v>91</v>
      </c>
      <c r="F43" s="91" t="s">
        <v>139</v>
      </c>
      <c r="G43" s="32">
        <v>0.451388888888891</v>
      </c>
      <c r="H43" s="12">
        <v>0.4724398148148148</v>
      </c>
      <c r="I43" s="30">
        <f t="shared" si="0"/>
        <v>0.02105092592592378</v>
      </c>
      <c r="J43" s="8">
        <v>1</v>
      </c>
      <c r="K43" s="8">
        <v>2</v>
      </c>
      <c r="L43" s="19">
        <v>0</v>
      </c>
      <c r="M43" s="26">
        <f t="shared" si="1"/>
        <v>0.02105092592592378</v>
      </c>
      <c r="N43" s="59">
        <f t="shared" si="2"/>
        <v>0.004185185185185347</v>
      </c>
      <c r="O43" s="82"/>
      <c r="P43" s="29"/>
    </row>
    <row r="44" spans="2:16" ht="12.75">
      <c r="B44" s="9">
        <v>26</v>
      </c>
      <c r="C44" s="9">
        <v>57</v>
      </c>
      <c r="D44" s="10" t="s">
        <v>189</v>
      </c>
      <c r="E44" s="45">
        <v>92</v>
      </c>
      <c r="F44" s="91" t="s">
        <v>186</v>
      </c>
      <c r="G44" s="32">
        <v>0.439583333333334</v>
      </c>
      <c r="H44" s="12">
        <v>0.46071990740740737</v>
      </c>
      <c r="I44" s="30">
        <f t="shared" si="0"/>
        <v>0.021136574074073378</v>
      </c>
      <c r="J44" s="8">
        <v>2</v>
      </c>
      <c r="K44" s="8">
        <v>4</v>
      </c>
      <c r="L44" s="19">
        <v>0</v>
      </c>
      <c r="M44" s="26">
        <f t="shared" si="1"/>
        <v>0.021136574074073378</v>
      </c>
      <c r="N44" s="59">
        <f t="shared" si="2"/>
        <v>0.004270833333334945</v>
      </c>
      <c r="O44" s="82"/>
      <c r="P44" s="29"/>
    </row>
    <row r="45" spans="2:16" ht="12.75">
      <c r="B45" s="9">
        <v>27</v>
      </c>
      <c r="C45" s="9">
        <v>82</v>
      </c>
      <c r="D45" s="10" t="s">
        <v>44</v>
      </c>
      <c r="E45" s="45">
        <v>90</v>
      </c>
      <c r="F45" s="91" t="s">
        <v>168</v>
      </c>
      <c r="G45" s="32">
        <v>0.448263888888891</v>
      </c>
      <c r="H45" s="12">
        <v>0.46944907407407405</v>
      </c>
      <c r="I45" s="30">
        <f t="shared" si="0"/>
        <v>0.02118518518518303</v>
      </c>
      <c r="J45" s="8">
        <v>3</v>
      </c>
      <c r="K45" s="8">
        <v>4</v>
      </c>
      <c r="L45" s="19">
        <v>0</v>
      </c>
      <c r="M45" s="26">
        <f t="shared" si="1"/>
        <v>0.02118518518518303</v>
      </c>
      <c r="N45" s="59">
        <f t="shared" si="2"/>
        <v>0.004319444444444598</v>
      </c>
      <c r="O45" s="82"/>
      <c r="P45" s="29"/>
    </row>
    <row r="46" spans="2:16" ht="12.75">
      <c r="B46" s="9">
        <v>28</v>
      </c>
      <c r="C46" s="9">
        <v>72</v>
      </c>
      <c r="D46" s="10" t="s">
        <v>47</v>
      </c>
      <c r="E46" s="45">
        <v>90</v>
      </c>
      <c r="F46" s="91" t="s">
        <v>146</v>
      </c>
      <c r="G46" s="32">
        <v>0.444791666666668</v>
      </c>
      <c r="H46" s="12">
        <v>0.4662939814814815</v>
      </c>
      <c r="I46" s="30">
        <f t="shared" si="0"/>
        <v>0.021502314814813517</v>
      </c>
      <c r="J46" s="8">
        <v>2</v>
      </c>
      <c r="K46" s="8">
        <v>3</v>
      </c>
      <c r="L46" s="19">
        <v>0</v>
      </c>
      <c r="M46" s="26">
        <f t="shared" si="1"/>
        <v>0.021502314814813517</v>
      </c>
      <c r="N46" s="59">
        <f t="shared" si="2"/>
        <v>0.004636574074075084</v>
      </c>
      <c r="O46" s="82"/>
      <c r="P46" s="29"/>
    </row>
    <row r="47" spans="2:16" ht="12.75">
      <c r="B47" s="9">
        <v>29</v>
      </c>
      <c r="C47" s="9">
        <v>89</v>
      </c>
      <c r="D47" s="10" t="s">
        <v>130</v>
      </c>
      <c r="E47" s="45">
        <v>91</v>
      </c>
      <c r="F47" s="91" t="s">
        <v>235</v>
      </c>
      <c r="G47" s="32">
        <v>0.450694444444446</v>
      </c>
      <c r="H47" s="12">
        <v>0.47302314814814816</v>
      </c>
      <c r="I47" s="30">
        <f t="shared" si="0"/>
        <v>0.022328703703702157</v>
      </c>
      <c r="J47" s="8">
        <v>2</v>
      </c>
      <c r="K47" s="8">
        <v>3</v>
      </c>
      <c r="L47" s="19">
        <v>0</v>
      </c>
      <c r="M47" s="26">
        <f t="shared" si="1"/>
        <v>0.022328703703702157</v>
      </c>
      <c r="N47" s="59">
        <f t="shared" si="2"/>
        <v>0.005462962962963724</v>
      </c>
      <c r="O47" s="82"/>
      <c r="P47" s="29"/>
    </row>
    <row r="48" spans="2:16" ht="12.75">
      <c r="B48" s="9">
        <v>30</v>
      </c>
      <c r="C48" s="9">
        <v>63</v>
      </c>
      <c r="D48" s="10" t="s">
        <v>133</v>
      </c>
      <c r="E48" s="45">
        <v>92</v>
      </c>
      <c r="F48" s="91" t="s">
        <v>235</v>
      </c>
      <c r="G48" s="32">
        <v>0.441666666666667</v>
      </c>
      <c r="H48" s="12">
        <v>0.4641458333333333</v>
      </c>
      <c r="I48" s="30">
        <f t="shared" si="0"/>
        <v>0.022479166666666328</v>
      </c>
      <c r="J48" s="8">
        <v>1</v>
      </c>
      <c r="K48" s="8">
        <v>2</v>
      </c>
      <c r="L48" s="19">
        <v>0</v>
      </c>
      <c r="M48" s="26">
        <f t="shared" si="1"/>
        <v>0.022479166666666328</v>
      </c>
      <c r="N48" s="59">
        <f t="shared" si="2"/>
        <v>0.005613425925927895</v>
      </c>
      <c r="O48" s="82"/>
      <c r="P48" s="29"/>
    </row>
    <row r="49" spans="2:16" ht="12.75">
      <c r="B49" s="9">
        <v>31</v>
      </c>
      <c r="C49" s="9">
        <v>93</v>
      </c>
      <c r="D49" s="10" t="s">
        <v>148</v>
      </c>
      <c r="E49" s="45">
        <v>90</v>
      </c>
      <c r="F49" s="91" t="s">
        <v>146</v>
      </c>
      <c r="G49" s="32">
        <v>0.452083333333336</v>
      </c>
      <c r="H49" s="12">
        <v>0.4746122685185185</v>
      </c>
      <c r="I49" s="30">
        <f t="shared" si="0"/>
        <v>0.022528935185182508</v>
      </c>
      <c r="J49" s="8">
        <v>4</v>
      </c>
      <c r="K49" s="8">
        <v>3</v>
      </c>
      <c r="L49" s="19">
        <v>0</v>
      </c>
      <c r="M49" s="26">
        <f t="shared" si="1"/>
        <v>0.022528935185182508</v>
      </c>
      <c r="N49" s="59">
        <f t="shared" si="2"/>
        <v>0.005663194444444075</v>
      </c>
      <c r="O49" s="82"/>
      <c r="P49" s="29"/>
    </row>
    <row r="50" spans="2:16" ht="12.75">
      <c r="B50" s="9">
        <v>32</v>
      </c>
      <c r="C50" s="9">
        <v>71</v>
      </c>
      <c r="D50" s="10" t="s">
        <v>93</v>
      </c>
      <c r="E50" s="45">
        <v>91</v>
      </c>
      <c r="F50" s="89" t="s">
        <v>89</v>
      </c>
      <c r="G50" s="32">
        <v>0.444444444444445</v>
      </c>
      <c r="H50" s="12">
        <v>0.4670949074074074</v>
      </c>
      <c r="I50" s="30">
        <f t="shared" si="0"/>
        <v>0.022650462962962414</v>
      </c>
      <c r="J50" s="8">
        <v>2</v>
      </c>
      <c r="K50" s="8">
        <v>4</v>
      </c>
      <c r="L50" s="19">
        <v>0</v>
      </c>
      <c r="M50" s="26">
        <f t="shared" si="1"/>
        <v>0.022650462962962414</v>
      </c>
      <c r="N50" s="59">
        <f t="shared" si="2"/>
        <v>0.005784722222223981</v>
      </c>
      <c r="O50" s="82"/>
      <c r="P50" s="29"/>
    </row>
    <row r="51" spans="2:16" ht="12.75">
      <c r="B51" s="9">
        <v>33</v>
      </c>
      <c r="C51" s="9">
        <v>64</v>
      </c>
      <c r="D51" s="10" t="s">
        <v>103</v>
      </c>
      <c r="E51" s="45">
        <v>91</v>
      </c>
      <c r="F51" s="91" t="s">
        <v>104</v>
      </c>
      <c r="G51" s="32">
        <v>0.44201388888889</v>
      </c>
      <c r="H51" s="12">
        <v>0.46478703703703705</v>
      </c>
      <c r="I51" s="30">
        <f t="shared" si="0"/>
        <v>0.02277314814814707</v>
      </c>
      <c r="J51" s="8">
        <v>5</v>
      </c>
      <c r="K51" s="8">
        <v>3</v>
      </c>
      <c r="L51" s="19">
        <v>0</v>
      </c>
      <c r="M51" s="26">
        <f t="shared" si="1"/>
        <v>0.02277314814814707</v>
      </c>
      <c r="N51" s="59">
        <f t="shared" si="2"/>
        <v>0.005907407407408638</v>
      </c>
      <c r="O51" s="82"/>
      <c r="P51" s="29"/>
    </row>
    <row r="52" spans="2:16" ht="12.75">
      <c r="B52" s="9">
        <v>34</v>
      </c>
      <c r="C52" s="9">
        <v>66</v>
      </c>
      <c r="D52" s="10" t="s">
        <v>92</v>
      </c>
      <c r="E52" s="45">
        <v>90</v>
      </c>
      <c r="F52" s="91" t="s">
        <v>89</v>
      </c>
      <c r="G52" s="32">
        <v>0.442708333333334</v>
      </c>
      <c r="H52" s="12">
        <v>0.46563657407407405</v>
      </c>
      <c r="I52" s="30">
        <f t="shared" si="0"/>
        <v>0.02292824074074007</v>
      </c>
      <c r="J52" s="8">
        <v>3</v>
      </c>
      <c r="K52" s="8">
        <v>4</v>
      </c>
      <c r="L52" s="19">
        <v>0</v>
      </c>
      <c r="M52" s="26">
        <f t="shared" si="1"/>
        <v>0.02292824074074007</v>
      </c>
      <c r="N52" s="59">
        <f t="shared" si="2"/>
        <v>0.006062500000001636</v>
      </c>
      <c r="O52" s="82"/>
      <c r="P52" s="29"/>
    </row>
    <row r="53" spans="2:16" ht="12.75">
      <c r="B53" s="9">
        <v>35</v>
      </c>
      <c r="C53" s="9">
        <v>81</v>
      </c>
      <c r="D53" s="10" t="s">
        <v>128</v>
      </c>
      <c r="E53" s="45">
        <v>91</v>
      </c>
      <c r="F53" s="91" t="s">
        <v>235</v>
      </c>
      <c r="G53" s="32">
        <v>0.447916666666668</v>
      </c>
      <c r="H53" s="12">
        <v>0.4709201388888889</v>
      </c>
      <c r="I53" s="30">
        <f t="shared" si="0"/>
        <v>0.023003472222220878</v>
      </c>
      <c r="J53" s="8">
        <v>4</v>
      </c>
      <c r="K53" s="8">
        <v>4</v>
      </c>
      <c r="L53" s="19">
        <v>0</v>
      </c>
      <c r="M53" s="26">
        <f t="shared" si="1"/>
        <v>0.023003472222220878</v>
      </c>
      <c r="N53" s="59">
        <f t="shared" si="2"/>
        <v>0.006137731481482445</v>
      </c>
      <c r="O53" s="82"/>
      <c r="P53" s="29"/>
    </row>
    <row r="54" spans="2:16" ht="12.75">
      <c r="B54" s="9">
        <v>36</v>
      </c>
      <c r="C54" s="9">
        <v>60</v>
      </c>
      <c r="D54" s="10" t="s">
        <v>91</v>
      </c>
      <c r="E54" s="45">
        <v>90</v>
      </c>
      <c r="F54" s="89" t="s">
        <v>89</v>
      </c>
      <c r="G54" s="32">
        <v>0.440625</v>
      </c>
      <c r="H54" s="12">
        <v>0.4636805555555556</v>
      </c>
      <c r="I54" s="30">
        <f t="shared" si="0"/>
        <v>0.023055555555555607</v>
      </c>
      <c r="J54" s="8">
        <v>4</v>
      </c>
      <c r="K54" s="8">
        <v>5</v>
      </c>
      <c r="L54" s="19">
        <v>0</v>
      </c>
      <c r="M54" s="26">
        <f t="shared" si="1"/>
        <v>0.023055555555555607</v>
      </c>
      <c r="N54" s="59">
        <f t="shared" si="2"/>
        <v>0.006189814814817174</v>
      </c>
      <c r="O54" s="82"/>
      <c r="P54" s="29"/>
    </row>
    <row r="55" spans="2:16" ht="12.75">
      <c r="B55" s="9">
        <v>37</v>
      </c>
      <c r="C55" s="9">
        <v>75</v>
      </c>
      <c r="D55" s="10" t="s">
        <v>143</v>
      </c>
      <c r="E55" s="45">
        <v>90</v>
      </c>
      <c r="F55" s="91" t="s">
        <v>139</v>
      </c>
      <c r="G55" s="32">
        <v>0.445833333333335</v>
      </c>
      <c r="H55" s="12">
        <v>0.4689386574074074</v>
      </c>
      <c r="I55" s="30">
        <f t="shared" si="0"/>
        <v>0.023105324074072398</v>
      </c>
      <c r="J55" s="8">
        <v>4</v>
      </c>
      <c r="K55" s="8">
        <v>2</v>
      </c>
      <c r="L55" s="19">
        <v>0</v>
      </c>
      <c r="M55" s="26">
        <f t="shared" si="1"/>
        <v>0.023105324074072398</v>
      </c>
      <c r="N55" s="59">
        <f t="shared" si="2"/>
        <v>0.0062395833333339645</v>
      </c>
      <c r="O55" s="82"/>
      <c r="P55" s="29"/>
    </row>
    <row r="56" spans="2:16" ht="12.75">
      <c r="B56" s="9">
        <v>38</v>
      </c>
      <c r="C56" s="9">
        <v>84</v>
      </c>
      <c r="D56" s="10" t="s">
        <v>129</v>
      </c>
      <c r="E56" s="45">
        <v>91</v>
      </c>
      <c r="F56" s="91" t="s">
        <v>235</v>
      </c>
      <c r="G56" s="32">
        <v>0.448958333333335</v>
      </c>
      <c r="H56" s="12">
        <v>0.4721527777777778</v>
      </c>
      <c r="I56" s="30">
        <f t="shared" si="0"/>
        <v>0.023194444444442797</v>
      </c>
      <c r="J56" s="8">
        <v>4</v>
      </c>
      <c r="K56" s="8">
        <v>4</v>
      </c>
      <c r="L56" s="19">
        <v>0</v>
      </c>
      <c r="M56" s="26">
        <f t="shared" si="1"/>
        <v>0.023194444444442797</v>
      </c>
      <c r="N56" s="59">
        <f t="shared" si="2"/>
        <v>0.006328703703704364</v>
      </c>
      <c r="O56" s="82"/>
      <c r="P56" s="29"/>
    </row>
    <row r="57" spans="2:16" ht="12.75">
      <c r="B57" s="9">
        <v>39</v>
      </c>
      <c r="C57" s="9">
        <v>65</v>
      </c>
      <c r="D57" s="10" t="s">
        <v>207</v>
      </c>
      <c r="E57" s="45">
        <v>90</v>
      </c>
      <c r="F57" s="91" t="s">
        <v>28</v>
      </c>
      <c r="G57" s="32">
        <v>0.442361111111112</v>
      </c>
      <c r="H57" s="12">
        <v>0.4662881944444444</v>
      </c>
      <c r="I57" s="30">
        <f t="shared" si="0"/>
        <v>0.023927083333332433</v>
      </c>
      <c r="J57" s="8">
        <v>3</v>
      </c>
      <c r="K57" s="8">
        <v>2</v>
      </c>
      <c r="L57" s="19">
        <v>0</v>
      </c>
      <c r="M57" s="26">
        <f t="shared" si="1"/>
        <v>0.023927083333332433</v>
      </c>
      <c r="N57" s="59">
        <f t="shared" si="2"/>
        <v>0.007061342592594</v>
      </c>
      <c r="O57" s="82"/>
      <c r="P57" s="29"/>
    </row>
    <row r="58" spans="2:16" ht="12.75">
      <c r="B58" s="9">
        <v>40</v>
      </c>
      <c r="C58" s="9">
        <v>59</v>
      </c>
      <c r="D58" s="10" t="s">
        <v>190</v>
      </c>
      <c r="E58" s="45">
        <v>92</v>
      </c>
      <c r="F58" s="91" t="s">
        <v>186</v>
      </c>
      <c r="G58" s="32">
        <v>0.440277777777778</v>
      </c>
      <c r="H58" s="12">
        <v>0.46540046296296295</v>
      </c>
      <c r="I58" s="30">
        <f t="shared" si="0"/>
        <v>0.025122685185184956</v>
      </c>
      <c r="J58" s="8">
        <v>4</v>
      </c>
      <c r="K58" s="8">
        <v>3</v>
      </c>
      <c r="L58" s="19">
        <v>0</v>
      </c>
      <c r="M58" s="26">
        <f t="shared" si="1"/>
        <v>0.025122685185184956</v>
      </c>
      <c r="N58" s="59">
        <f t="shared" si="2"/>
        <v>0.008256944444446523</v>
      </c>
      <c r="O58" s="82"/>
      <c r="P58" s="29"/>
    </row>
    <row r="59" spans="2:16" ht="12.75">
      <c r="B59" s="9">
        <v>41</v>
      </c>
      <c r="C59" s="9">
        <v>69</v>
      </c>
      <c r="D59" s="10" t="s">
        <v>105</v>
      </c>
      <c r="E59" s="45">
        <v>91</v>
      </c>
      <c r="F59" s="91" t="s">
        <v>104</v>
      </c>
      <c r="G59" s="32">
        <v>0.443750000000001</v>
      </c>
      <c r="H59" s="12">
        <v>0.46941782407407406</v>
      </c>
      <c r="I59" s="30">
        <f t="shared" si="0"/>
        <v>0.025667824074073087</v>
      </c>
      <c r="J59" s="8">
        <v>3</v>
      </c>
      <c r="K59" s="8">
        <v>4</v>
      </c>
      <c r="L59" s="19">
        <v>0</v>
      </c>
      <c r="M59" s="26">
        <f t="shared" si="1"/>
        <v>0.025667824074073087</v>
      </c>
      <c r="N59" s="59">
        <f t="shared" si="2"/>
        <v>0.008802083333334654</v>
      </c>
      <c r="O59" s="82"/>
      <c r="P59" s="29"/>
    </row>
    <row r="60" spans="2:16" ht="12.75">
      <c r="B60" s="9">
        <v>42</v>
      </c>
      <c r="C60" s="9">
        <v>74</v>
      </c>
      <c r="D60" s="10" t="s">
        <v>206</v>
      </c>
      <c r="E60" s="45">
        <v>91</v>
      </c>
      <c r="F60" s="91" t="s">
        <v>28</v>
      </c>
      <c r="G60" s="32">
        <v>0.445486111111112</v>
      </c>
      <c r="H60" s="12">
        <v>0.47143634259259254</v>
      </c>
      <c r="I60" s="30">
        <f t="shared" si="0"/>
        <v>0.025950231481480512</v>
      </c>
      <c r="J60" s="8">
        <v>4</v>
      </c>
      <c r="K60" s="8">
        <v>3</v>
      </c>
      <c r="L60" s="19">
        <v>0</v>
      </c>
      <c r="M60" s="26">
        <f t="shared" si="1"/>
        <v>0.025950231481480512</v>
      </c>
      <c r="N60" s="59">
        <f t="shared" si="2"/>
        <v>0.00908449074074208</v>
      </c>
      <c r="O60" s="82"/>
      <c r="P60" s="29"/>
    </row>
    <row r="61" spans="2:16" ht="12.75">
      <c r="B61" s="9">
        <v>43</v>
      </c>
      <c r="C61" s="9">
        <v>62</v>
      </c>
      <c r="D61" s="10" t="s">
        <v>167</v>
      </c>
      <c r="E61" s="45">
        <v>91</v>
      </c>
      <c r="F61" s="91" t="s">
        <v>168</v>
      </c>
      <c r="G61" s="32">
        <v>0.441319444444445</v>
      </c>
      <c r="H61" s="12">
        <v>0.46749421296296295</v>
      </c>
      <c r="I61" s="30">
        <f t="shared" si="0"/>
        <v>0.026174768518517966</v>
      </c>
      <c r="J61" s="8">
        <v>2</v>
      </c>
      <c r="K61" s="8">
        <v>2</v>
      </c>
      <c r="L61" s="19">
        <v>0</v>
      </c>
      <c r="M61" s="26">
        <f t="shared" si="1"/>
        <v>0.026174768518517966</v>
      </c>
      <c r="N61" s="59">
        <f t="shared" si="2"/>
        <v>0.009309027777779533</v>
      </c>
      <c r="O61" s="82"/>
      <c r="P61" s="29"/>
    </row>
    <row r="62" spans="2:16" ht="12.75">
      <c r="B62" s="9">
        <v>44</v>
      </c>
      <c r="C62" s="9">
        <v>56</v>
      </c>
      <c r="D62" s="10" t="s">
        <v>142</v>
      </c>
      <c r="E62" s="45">
        <v>91</v>
      </c>
      <c r="F62" s="91" t="s">
        <v>139</v>
      </c>
      <c r="G62" s="32">
        <v>0.439236111111111</v>
      </c>
      <c r="H62" s="12">
        <v>0.4657743055555556</v>
      </c>
      <c r="I62" s="30">
        <f t="shared" si="0"/>
        <v>0.026538194444444607</v>
      </c>
      <c r="J62" s="8">
        <v>2</v>
      </c>
      <c r="K62" s="8">
        <v>4</v>
      </c>
      <c r="L62" s="19">
        <v>0</v>
      </c>
      <c r="M62" s="26">
        <f t="shared" si="1"/>
        <v>0.026538194444444607</v>
      </c>
      <c r="N62" s="59">
        <f t="shared" si="2"/>
        <v>0.009672453703706174</v>
      </c>
      <c r="O62" s="82"/>
      <c r="P62" s="29"/>
    </row>
    <row r="63" spans="2:16" ht="12.75">
      <c r="B63" s="9">
        <v>45</v>
      </c>
      <c r="C63" s="9">
        <v>87</v>
      </c>
      <c r="D63" s="10" t="s">
        <v>106</v>
      </c>
      <c r="E63" s="45">
        <v>91</v>
      </c>
      <c r="F63" s="91" t="s">
        <v>104</v>
      </c>
      <c r="G63" s="32">
        <v>0.450000000000002</v>
      </c>
      <c r="H63" s="12">
        <v>0.4768287037037037</v>
      </c>
      <c r="I63" s="30">
        <f t="shared" si="0"/>
        <v>0.026828703703701717</v>
      </c>
      <c r="J63" s="8">
        <v>2</v>
      </c>
      <c r="K63" s="8">
        <v>5</v>
      </c>
      <c r="L63" s="19">
        <v>0</v>
      </c>
      <c r="M63" s="26">
        <f t="shared" si="1"/>
        <v>0.026828703703701717</v>
      </c>
      <c r="N63" s="59">
        <f t="shared" si="2"/>
        <v>0.009962962962963284</v>
      </c>
      <c r="O63" s="82"/>
      <c r="P63" s="29"/>
    </row>
    <row r="64" spans="2:16" ht="12.75">
      <c r="B64" s="71"/>
      <c r="C64" s="72"/>
      <c r="D64" s="79"/>
      <c r="E64" s="72"/>
      <c r="F64" s="72"/>
      <c r="G64" s="74"/>
      <c r="H64" s="75"/>
      <c r="I64" s="76"/>
      <c r="J64" s="77"/>
      <c r="K64" s="77"/>
      <c r="L64" s="76"/>
      <c r="M64" s="75"/>
      <c r="N64" s="78"/>
      <c r="O64" s="135"/>
      <c r="P64" s="71"/>
    </row>
    <row r="65" spans="2:16" ht="12.75">
      <c r="B65" s="71"/>
      <c r="C65" s="72"/>
      <c r="D65" s="79" t="s">
        <v>230</v>
      </c>
      <c r="E65" s="72"/>
      <c r="F65" s="72"/>
      <c r="G65" s="74"/>
      <c r="H65" s="75"/>
      <c r="I65" s="76"/>
      <c r="J65" s="77"/>
      <c r="K65" s="77"/>
      <c r="L65" s="76"/>
      <c r="M65" s="75"/>
      <c r="N65" s="78"/>
      <c r="O65" s="135"/>
      <c r="P65" s="71"/>
    </row>
    <row r="66" spans="2:16" ht="12.75">
      <c r="B66" s="71"/>
      <c r="C66" s="71">
        <v>51</v>
      </c>
      <c r="D66" s="73" t="s">
        <v>208</v>
      </c>
      <c r="E66" s="72">
        <v>90</v>
      </c>
      <c r="F66" s="72" t="s">
        <v>28</v>
      </c>
      <c r="G66" s="74"/>
      <c r="H66" s="75"/>
      <c r="I66" s="76"/>
      <c r="J66" s="77"/>
      <c r="K66" s="77"/>
      <c r="L66" s="76"/>
      <c r="M66" s="75"/>
      <c r="N66" s="78"/>
      <c r="O66" s="135"/>
      <c r="P66" s="71"/>
    </row>
    <row r="67" spans="2:16" ht="12.75">
      <c r="B67" s="71"/>
      <c r="C67" s="72"/>
      <c r="D67" s="79"/>
      <c r="E67" s="72"/>
      <c r="F67" s="72"/>
      <c r="G67" s="74"/>
      <c r="H67" s="75"/>
      <c r="I67" s="76"/>
      <c r="J67" s="77"/>
      <c r="K67" s="77"/>
      <c r="L67" s="76"/>
      <c r="M67" s="75"/>
      <c r="N67" s="78"/>
      <c r="O67" s="135"/>
      <c r="P67" s="71"/>
    </row>
    <row r="68" spans="2:16" ht="12.75">
      <c r="B68" s="71"/>
      <c r="C68" s="72"/>
      <c r="D68" s="73" t="s">
        <v>232</v>
      </c>
      <c r="E68" s="72"/>
      <c r="F68" s="80"/>
      <c r="G68" s="74"/>
      <c r="H68" s="75"/>
      <c r="I68" s="76"/>
      <c r="J68" s="77"/>
      <c r="K68" s="77"/>
      <c r="L68" s="76"/>
      <c r="M68" s="75"/>
      <c r="N68" s="78"/>
      <c r="O68" s="135"/>
      <c r="P68" s="71"/>
    </row>
    <row r="69" spans="2:16" ht="12.75">
      <c r="B69" s="71"/>
      <c r="C69" s="71">
        <v>85</v>
      </c>
      <c r="D69" s="73" t="s">
        <v>48</v>
      </c>
      <c r="E69" s="72">
        <v>90</v>
      </c>
      <c r="F69" s="72" t="s">
        <v>28</v>
      </c>
      <c r="G69" s="74"/>
      <c r="H69" s="75"/>
      <c r="I69" s="76"/>
      <c r="J69" s="77"/>
      <c r="K69" s="77"/>
      <c r="L69" s="76"/>
      <c r="M69" s="75"/>
      <c r="N69" s="78"/>
      <c r="O69" s="135"/>
      <c r="P69" s="71"/>
    </row>
    <row r="70" spans="2:16" ht="12.75">
      <c r="B70" s="71"/>
      <c r="C70" s="72"/>
      <c r="D70" s="73"/>
      <c r="E70" s="72"/>
      <c r="F70" s="80"/>
      <c r="G70" s="74"/>
      <c r="H70" s="75"/>
      <c r="I70" s="76"/>
      <c r="J70" s="77"/>
      <c r="K70" s="77"/>
      <c r="L70" s="76"/>
      <c r="M70" s="75"/>
      <c r="N70" s="78"/>
      <c r="O70" s="135"/>
      <c r="P70" s="71"/>
    </row>
    <row r="71" spans="2:16" ht="12.75">
      <c r="B71" s="71"/>
      <c r="C71" s="72"/>
      <c r="D71" s="73"/>
      <c r="E71" s="72"/>
      <c r="F71" s="80"/>
      <c r="G71" s="74"/>
      <c r="H71" s="75"/>
      <c r="I71" s="76"/>
      <c r="J71" s="77"/>
      <c r="K71" s="77"/>
      <c r="L71" s="76"/>
      <c r="M71" s="75"/>
      <c r="N71" s="78"/>
      <c r="O71" s="135"/>
      <c r="P71" s="71"/>
    </row>
    <row r="72" spans="2:16" ht="12.75">
      <c r="B72" s="71"/>
      <c r="C72" s="72"/>
      <c r="D72" s="79"/>
      <c r="E72" s="72"/>
      <c r="F72" s="80"/>
      <c r="G72" s="74"/>
      <c r="H72" s="75"/>
      <c r="I72" s="76"/>
      <c r="J72" s="77"/>
      <c r="K72" s="77"/>
      <c r="L72" s="76"/>
      <c r="M72" s="75"/>
      <c r="N72" s="78"/>
      <c r="O72" s="135"/>
      <c r="P72" s="71"/>
    </row>
    <row r="73" spans="2:16" ht="12.75">
      <c r="B73" s="71"/>
      <c r="C73" s="72"/>
      <c r="D73" s="73"/>
      <c r="E73" s="72"/>
      <c r="F73" s="72"/>
      <c r="G73" s="74"/>
      <c r="H73" s="75"/>
      <c r="I73" s="76"/>
      <c r="J73" s="77"/>
      <c r="K73" s="77"/>
      <c r="L73" s="76"/>
      <c r="M73" s="75"/>
      <c r="N73" s="78"/>
      <c r="O73" s="135"/>
      <c r="P73" s="71"/>
    </row>
    <row r="76" ht="12.75">
      <c r="M76" t="s">
        <v>16</v>
      </c>
    </row>
    <row r="78" spans="12:14" ht="15.75">
      <c r="L78" s="33"/>
      <c r="M78" s="33" t="s">
        <v>227</v>
      </c>
      <c r="N78" s="33"/>
    </row>
    <row r="79" spans="12:14" ht="15.75">
      <c r="L79" s="33"/>
      <c r="M79" s="33"/>
      <c r="N79" s="33"/>
    </row>
  </sheetData>
  <mergeCells count="7">
    <mergeCell ref="J17:K17"/>
    <mergeCell ref="A6:P6"/>
    <mergeCell ref="A7:P7"/>
    <mergeCell ref="A9:P9"/>
    <mergeCell ref="A11:P11"/>
    <mergeCell ref="B13:G13"/>
    <mergeCell ref="A8:P8"/>
  </mergeCells>
  <printOptions/>
  <pageMargins left="0.3937007874015748" right="0" top="0.1968503937007874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P52"/>
  <sheetViews>
    <sheetView showGridLines="0" workbookViewId="0" topLeftCell="A10">
      <selection activeCell="D21" sqref="D21:F39"/>
    </sheetView>
  </sheetViews>
  <sheetFormatPr defaultColWidth="9.00390625" defaultRowHeight="12.75"/>
  <cols>
    <col min="1" max="1" width="0.6171875" style="0" customWidth="1"/>
    <col min="2" max="2" width="3.375" style="0" customWidth="1"/>
    <col min="3" max="3" width="2.625" style="52" customWidth="1"/>
    <col min="4" max="4" width="19.375" style="0" customWidth="1"/>
    <col min="5" max="5" width="2.375" style="64" customWidth="1"/>
    <col min="6" max="6" width="28.625" style="0" customWidth="1"/>
    <col min="7" max="7" width="11.75390625" style="0" hidden="1" customWidth="1"/>
    <col min="8" max="8" width="11.625" style="0" hidden="1" customWidth="1"/>
    <col min="9" max="9" width="9.875" style="0" customWidth="1"/>
    <col min="10" max="11" width="2.625" style="0" customWidth="1"/>
    <col min="12" max="12" width="12.125" style="0" hidden="1" customWidth="1"/>
    <col min="13" max="13" width="10.25390625" style="0" customWidth="1"/>
    <col min="14" max="14" width="9.75390625" style="52" customWidth="1"/>
    <col min="15" max="15" width="3.00390625" style="44" customWidth="1"/>
    <col min="16" max="16" width="3.25390625" style="52" customWidth="1"/>
  </cols>
  <sheetData>
    <row r="8" spans="1:16" ht="23.25" customHeight="1">
      <c r="A8" s="164" t="s">
        <v>52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16" ht="23.25" customHeight="1">
      <c r="A9" s="164" t="s">
        <v>62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16" ht="20.25">
      <c r="A10" s="164" t="s">
        <v>58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1" spans="1:16" ht="23.25" customHeight="1">
      <c r="A11" s="165" t="s">
        <v>71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2" ht="18">
      <c r="A12" s="37"/>
      <c r="B12" s="36"/>
      <c r="C12" s="49"/>
      <c r="D12" s="36"/>
      <c r="E12" s="62"/>
      <c r="F12" s="36"/>
      <c r="G12" s="35"/>
      <c r="H12" s="35"/>
      <c r="I12" s="35"/>
      <c r="J12" s="35"/>
      <c r="K12" s="35"/>
      <c r="L12" s="35"/>
    </row>
    <row r="13" spans="1:16" ht="18">
      <c r="A13" s="165" t="s">
        <v>241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4" spans="1:13" ht="14.25" customHeight="1">
      <c r="A14" s="35"/>
      <c r="B14" s="35"/>
      <c r="C14" s="50"/>
      <c r="D14" s="35"/>
      <c r="E14" s="62"/>
      <c r="F14" s="35"/>
      <c r="G14" s="35"/>
      <c r="H14" s="35"/>
      <c r="I14" s="35"/>
      <c r="J14" s="35"/>
      <c r="K14" s="35"/>
      <c r="M14" s="13"/>
    </row>
    <row r="15" spans="2:11" ht="15.75">
      <c r="B15" s="167" t="s">
        <v>55</v>
      </c>
      <c r="C15" s="167"/>
      <c r="D15" s="167"/>
      <c r="E15" s="167"/>
      <c r="F15" s="167"/>
      <c r="G15" s="167"/>
      <c r="H15" s="5"/>
      <c r="I15" s="5"/>
      <c r="J15" s="5"/>
      <c r="K15" s="5"/>
    </row>
    <row r="16" spans="2:5" ht="15.75">
      <c r="B16" s="34"/>
      <c r="C16" s="51"/>
      <c r="D16" s="33"/>
      <c r="E16" s="66"/>
    </row>
    <row r="17" spans="2:13" ht="15.75">
      <c r="B17" s="33" t="s">
        <v>222</v>
      </c>
      <c r="C17" s="51"/>
      <c r="D17" s="33"/>
      <c r="E17" s="66"/>
      <c r="L17" s="33"/>
      <c r="M17" s="33" t="s">
        <v>225</v>
      </c>
    </row>
    <row r="18" ht="13.5" thickBot="1"/>
    <row r="19" spans="2:16" ht="16.5" thickBot="1">
      <c r="B19" s="1" t="s">
        <v>13</v>
      </c>
      <c r="C19" s="53" t="s">
        <v>0</v>
      </c>
      <c r="D19" s="2" t="s">
        <v>17</v>
      </c>
      <c r="E19" s="123" t="s">
        <v>19</v>
      </c>
      <c r="F19" s="4" t="s">
        <v>14</v>
      </c>
      <c r="G19" s="2" t="s">
        <v>1</v>
      </c>
      <c r="H19" s="3" t="s">
        <v>1</v>
      </c>
      <c r="I19" s="2" t="s">
        <v>1</v>
      </c>
      <c r="J19" s="166" t="s">
        <v>4</v>
      </c>
      <c r="K19" s="163"/>
      <c r="L19" s="2" t="s">
        <v>8</v>
      </c>
      <c r="M19" s="2" t="s">
        <v>1</v>
      </c>
      <c r="N19" s="57" t="s">
        <v>11</v>
      </c>
      <c r="O19" s="15" t="s">
        <v>15</v>
      </c>
      <c r="P19" s="96" t="s">
        <v>51</v>
      </c>
    </row>
    <row r="20" spans="2:16" ht="16.5" thickBot="1">
      <c r="B20" s="23"/>
      <c r="C20" s="54"/>
      <c r="D20" s="14"/>
      <c r="E20" s="136"/>
      <c r="F20" s="24"/>
      <c r="G20" s="14" t="s">
        <v>2</v>
      </c>
      <c r="H20" s="24" t="s">
        <v>3</v>
      </c>
      <c r="I20" s="14" t="s">
        <v>10</v>
      </c>
      <c r="J20" s="21" t="s">
        <v>6</v>
      </c>
      <c r="K20" s="21" t="s">
        <v>7</v>
      </c>
      <c r="L20" s="14" t="s">
        <v>9</v>
      </c>
      <c r="M20" s="20" t="s">
        <v>5</v>
      </c>
      <c r="N20" s="56" t="s">
        <v>12</v>
      </c>
      <c r="O20" s="16"/>
      <c r="P20" s="20" t="s">
        <v>50</v>
      </c>
    </row>
    <row r="21" spans="2:16" ht="12.75">
      <c r="B21" s="6">
        <v>1</v>
      </c>
      <c r="C21" s="87">
        <v>10</v>
      </c>
      <c r="D21" s="7" t="s">
        <v>196</v>
      </c>
      <c r="E21" s="137">
        <v>92</v>
      </c>
      <c r="F21" s="140" t="s">
        <v>194</v>
      </c>
      <c r="G21" s="31">
        <v>0.420138888888889</v>
      </c>
      <c r="H21" s="106">
        <v>0.43331712962962965</v>
      </c>
      <c r="I21" s="106">
        <f aca="true" t="shared" si="0" ref="I21:I39">H21-G21</f>
        <v>0.013178240740740643</v>
      </c>
      <c r="J21" s="122">
        <v>2</v>
      </c>
      <c r="K21" s="122">
        <v>1</v>
      </c>
      <c r="L21" s="106">
        <v>0</v>
      </c>
      <c r="M21" s="105">
        <f aca="true" t="shared" si="1" ref="M21:M39">H21-G21+(J21+K21)*L21</f>
        <v>0.013178240740740643</v>
      </c>
      <c r="N21" s="107">
        <f aca="true" t="shared" si="2" ref="N21:N39">M21-M$21</f>
        <v>0</v>
      </c>
      <c r="O21" s="108" t="s">
        <v>64</v>
      </c>
      <c r="P21" s="138">
        <v>15</v>
      </c>
    </row>
    <row r="22" spans="2:16" ht="12.75">
      <c r="B22" s="9">
        <v>2</v>
      </c>
      <c r="C22" s="101">
        <v>2</v>
      </c>
      <c r="D22" s="10" t="s">
        <v>170</v>
      </c>
      <c r="E22" s="84">
        <v>92</v>
      </c>
      <c r="F22" s="89" t="s">
        <v>168</v>
      </c>
      <c r="G22" s="32">
        <v>0.4173611111111111</v>
      </c>
      <c r="H22" s="17">
        <v>0.4307789351851852</v>
      </c>
      <c r="I22" s="17">
        <f t="shared" si="0"/>
        <v>0.013417824074074047</v>
      </c>
      <c r="J22" s="18">
        <v>4</v>
      </c>
      <c r="K22" s="18">
        <v>2</v>
      </c>
      <c r="L22" s="19">
        <v>0</v>
      </c>
      <c r="M22" s="26">
        <f>H22-G22+(J22+K22)*L22</f>
        <v>0.013417824074074047</v>
      </c>
      <c r="N22" s="59">
        <f t="shared" si="2"/>
        <v>0.0002395833333334041</v>
      </c>
      <c r="O22" s="82" t="s">
        <v>64</v>
      </c>
      <c r="P22" s="139">
        <v>14</v>
      </c>
    </row>
    <row r="23" spans="2:16" ht="12.75">
      <c r="B23" s="9">
        <v>3</v>
      </c>
      <c r="C23" s="101">
        <v>11</v>
      </c>
      <c r="D23" s="10" t="s">
        <v>80</v>
      </c>
      <c r="E23" s="84">
        <v>93</v>
      </c>
      <c r="F23" s="89" t="s">
        <v>37</v>
      </c>
      <c r="G23" s="32">
        <v>0.420486111111111</v>
      </c>
      <c r="H23" s="12">
        <v>0.43441319444444443</v>
      </c>
      <c r="I23" s="17">
        <f t="shared" si="0"/>
        <v>0.013927083333333423</v>
      </c>
      <c r="J23" s="18">
        <v>2</v>
      </c>
      <c r="K23" s="18">
        <v>4</v>
      </c>
      <c r="L23" s="19">
        <v>0</v>
      </c>
      <c r="M23" s="26">
        <f t="shared" si="1"/>
        <v>0.013927083333333423</v>
      </c>
      <c r="N23" s="59">
        <f t="shared" si="2"/>
        <v>0.00074884259259278</v>
      </c>
      <c r="O23" s="82" t="s">
        <v>64</v>
      </c>
      <c r="P23" s="139">
        <v>13</v>
      </c>
    </row>
    <row r="24" spans="2:16" ht="12.75">
      <c r="B24" s="28">
        <v>4</v>
      </c>
      <c r="C24" s="101">
        <v>17</v>
      </c>
      <c r="D24" s="10" t="s">
        <v>197</v>
      </c>
      <c r="E24" s="84">
        <v>92</v>
      </c>
      <c r="F24" s="89" t="s">
        <v>194</v>
      </c>
      <c r="G24" s="32">
        <v>0.422569444444444</v>
      </c>
      <c r="H24" s="12">
        <v>0.4368310185185185</v>
      </c>
      <c r="I24" s="17">
        <f t="shared" si="0"/>
        <v>0.014261574074074523</v>
      </c>
      <c r="J24" s="18">
        <v>2</v>
      </c>
      <c r="K24" s="18">
        <v>4</v>
      </c>
      <c r="L24" s="19">
        <v>0</v>
      </c>
      <c r="M24" s="26">
        <f t="shared" si="1"/>
        <v>0.014261574074074523</v>
      </c>
      <c r="N24" s="59">
        <f t="shared" si="2"/>
        <v>0.0010833333333338802</v>
      </c>
      <c r="O24" s="82" t="s">
        <v>64</v>
      </c>
      <c r="P24" s="139">
        <v>12</v>
      </c>
    </row>
    <row r="25" spans="2:16" ht="12.75">
      <c r="B25" s="9">
        <v>5</v>
      </c>
      <c r="C25" s="101">
        <v>21</v>
      </c>
      <c r="D25" s="10" t="s">
        <v>108</v>
      </c>
      <c r="E25" s="84">
        <v>94</v>
      </c>
      <c r="F25" s="89" t="s">
        <v>104</v>
      </c>
      <c r="G25" s="32">
        <v>0.423958333333333</v>
      </c>
      <c r="H25" s="12">
        <v>0.43851967592592594</v>
      </c>
      <c r="I25" s="17">
        <f t="shared" si="0"/>
        <v>0.014561342592592952</v>
      </c>
      <c r="J25" s="18">
        <v>1</v>
      </c>
      <c r="K25" s="86">
        <v>4</v>
      </c>
      <c r="L25" s="19">
        <v>0</v>
      </c>
      <c r="M25" s="26">
        <f t="shared" si="1"/>
        <v>0.014561342592592952</v>
      </c>
      <c r="N25" s="59">
        <f t="shared" si="2"/>
        <v>0.0013831018518523086</v>
      </c>
      <c r="O25" s="82" t="s">
        <v>64</v>
      </c>
      <c r="P25" s="139">
        <v>11</v>
      </c>
    </row>
    <row r="26" spans="2:16" ht="12.75">
      <c r="B26" s="28">
        <v>6</v>
      </c>
      <c r="C26" s="101">
        <v>6</v>
      </c>
      <c r="D26" s="10" t="s">
        <v>159</v>
      </c>
      <c r="E26" s="84">
        <v>92</v>
      </c>
      <c r="F26" s="89" t="s">
        <v>155</v>
      </c>
      <c r="G26" s="32">
        <v>0.41875</v>
      </c>
      <c r="H26" s="17">
        <v>0.43347569444444445</v>
      </c>
      <c r="I26" s="17">
        <f t="shared" si="0"/>
        <v>0.014725694444444437</v>
      </c>
      <c r="J26" s="18">
        <v>3</v>
      </c>
      <c r="K26" s="86">
        <v>4</v>
      </c>
      <c r="L26" s="19">
        <v>0</v>
      </c>
      <c r="M26" s="26">
        <f t="shared" si="1"/>
        <v>0.014725694444444437</v>
      </c>
      <c r="N26" s="59">
        <f t="shared" si="2"/>
        <v>0.0015474537037037939</v>
      </c>
      <c r="O26" s="82" t="s">
        <v>64</v>
      </c>
      <c r="P26" s="139">
        <v>10</v>
      </c>
    </row>
    <row r="27" spans="2:16" ht="12.75">
      <c r="B27" s="9">
        <v>7</v>
      </c>
      <c r="C27" s="101">
        <v>16</v>
      </c>
      <c r="D27" s="10" t="s">
        <v>83</v>
      </c>
      <c r="E27" s="84">
        <v>94</v>
      </c>
      <c r="F27" s="89" t="s">
        <v>219</v>
      </c>
      <c r="G27" s="32">
        <v>0.422222222222222</v>
      </c>
      <c r="H27" s="17">
        <v>0.43728703703703703</v>
      </c>
      <c r="I27" s="17">
        <f t="shared" si="0"/>
        <v>0.01506481481481503</v>
      </c>
      <c r="J27" s="18">
        <v>5</v>
      </c>
      <c r="K27" s="86">
        <v>5</v>
      </c>
      <c r="L27" s="19">
        <v>0</v>
      </c>
      <c r="M27" s="26">
        <f t="shared" si="1"/>
        <v>0.01506481481481503</v>
      </c>
      <c r="N27" s="59">
        <f t="shared" si="2"/>
        <v>0.0018865740740743875</v>
      </c>
      <c r="O27" s="82" t="s">
        <v>65</v>
      </c>
      <c r="P27" s="139">
        <v>9</v>
      </c>
    </row>
    <row r="28" spans="2:16" ht="12.75">
      <c r="B28" s="28">
        <v>8</v>
      </c>
      <c r="C28" s="101">
        <v>3</v>
      </c>
      <c r="D28" s="10" t="s">
        <v>171</v>
      </c>
      <c r="E28" s="84">
        <v>93</v>
      </c>
      <c r="F28" s="89" t="s">
        <v>168</v>
      </c>
      <c r="G28" s="32">
        <v>0.41770833333333335</v>
      </c>
      <c r="H28" s="12">
        <v>0.43298495370370366</v>
      </c>
      <c r="I28" s="17">
        <f t="shared" si="0"/>
        <v>0.015276620370370309</v>
      </c>
      <c r="J28" s="18">
        <v>3</v>
      </c>
      <c r="K28" s="86">
        <v>4</v>
      </c>
      <c r="L28" s="19">
        <v>0</v>
      </c>
      <c r="M28" s="26">
        <f>H28-G28+(J28+K28)*L28</f>
        <v>0.015276620370370309</v>
      </c>
      <c r="N28" s="59">
        <f t="shared" si="2"/>
        <v>0.0020983796296296653</v>
      </c>
      <c r="O28" s="82" t="s">
        <v>65</v>
      </c>
      <c r="P28" s="139">
        <v>8</v>
      </c>
    </row>
    <row r="29" spans="2:16" ht="12.75">
      <c r="B29" s="9">
        <v>9</v>
      </c>
      <c r="C29" s="101">
        <v>5</v>
      </c>
      <c r="D29" s="10" t="s">
        <v>84</v>
      </c>
      <c r="E29" s="84">
        <v>94</v>
      </c>
      <c r="F29" s="89" t="s">
        <v>219</v>
      </c>
      <c r="G29" s="32">
        <v>0.418402777777778</v>
      </c>
      <c r="H29" s="12">
        <v>0.43372337962962965</v>
      </c>
      <c r="I29" s="17">
        <f t="shared" si="0"/>
        <v>0.015320601851851634</v>
      </c>
      <c r="J29" s="18">
        <v>5</v>
      </c>
      <c r="K29" s="86">
        <v>4</v>
      </c>
      <c r="L29" s="19">
        <v>0</v>
      </c>
      <c r="M29" s="26">
        <f t="shared" si="1"/>
        <v>0.015320601851851634</v>
      </c>
      <c r="N29" s="59">
        <f t="shared" si="2"/>
        <v>0.002142361111110991</v>
      </c>
      <c r="O29" s="82" t="s">
        <v>65</v>
      </c>
      <c r="P29" s="139">
        <v>7</v>
      </c>
    </row>
    <row r="30" spans="2:16" ht="12.75">
      <c r="B30" s="28">
        <v>10</v>
      </c>
      <c r="C30" s="101">
        <v>19</v>
      </c>
      <c r="D30" s="10" t="s">
        <v>81</v>
      </c>
      <c r="E30" s="84">
        <v>93</v>
      </c>
      <c r="F30" s="89" t="s">
        <v>219</v>
      </c>
      <c r="G30" s="32">
        <v>0.423263888888889</v>
      </c>
      <c r="H30" s="12">
        <v>0.4385949074074074</v>
      </c>
      <c r="I30" s="17">
        <f t="shared" si="0"/>
        <v>0.015331018518518424</v>
      </c>
      <c r="J30" s="18">
        <v>5</v>
      </c>
      <c r="K30" s="86">
        <v>5</v>
      </c>
      <c r="L30" s="19">
        <v>0</v>
      </c>
      <c r="M30" s="26">
        <f t="shared" si="1"/>
        <v>0.015331018518518424</v>
      </c>
      <c r="N30" s="59">
        <f t="shared" si="2"/>
        <v>0.0021527777777777812</v>
      </c>
      <c r="O30" s="82" t="s">
        <v>65</v>
      </c>
      <c r="P30" s="139">
        <v>6</v>
      </c>
    </row>
    <row r="31" spans="2:16" ht="12.75">
      <c r="B31" s="9">
        <v>11</v>
      </c>
      <c r="C31" s="101">
        <v>8</v>
      </c>
      <c r="D31" s="10" t="s">
        <v>195</v>
      </c>
      <c r="E31" s="84">
        <v>93</v>
      </c>
      <c r="F31" s="89" t="s">
        <v>194</v>
      </c>
      <c r="G31" s="32">
        <v>0.419444444444444</v>
      </c>
      <c r="H31" s="17">
        <v>0.4357905092592593</v>
      </c>
      <c r="I31" s="17">
        <f t="shared" si="0"/>
        <v>0.016346064814815264</v>
      </c>
      <c r="J31" s="18">
        <v>4</v>
      </c>
      <c r="K31" s="86">
        <v>4</v>
      </c>
      <c r="L31" s="19">
        <v>0</v>
      </c>
      <c r="M31" s="26">
        <f t="shared" si="1"/>
        <v>0.016346064814815264</v>
      </c>
      <c r="N31" s="59">
        <f t="shared" si="2"/>
        <v>0.003167824074074621</v>
      </c>
      <c r="O31" s="82" t="s">
        <v>65</v>
      </c>
      <c r="P31" s="139">
        <v>5</v>
      </c>
    </row>
    <row r="32" spans="2:16" ht="12.75">
      <c r="B32" s="28">
        <v>12</v>
      </c>
      <c r="C32" s="101">
        <v>12</v>
      </c>
      <c r="D32" s="10" t="s">
        <v>82</v>
      </c>
      <c r="E32" s="84">
        <v>94</v>
      </c>
      <c r="F32" s="89" t="s">
        <v>219</v>
      </c>
      <c r="G32" s="32">
        <v>0.420833333333333</v>
      </c>
      <c r="H32" s="17">
        <v>0.43728703703703703</v>
      </c>
      <c r="I32" s="17">
        <f t="shared" si="0"/>
        <v>0.016453703703704026</v>
      </c>
      <c r="J32" s="18">
        <v>3</v>
      </c>
      <c r="K32" s="86">
        <v>5</v>
      </c>
      <c r="L32" s="19">
        <v>0</v>
      </c>
      <c r="M32" s="26">
        <f t="shared" si="1"/>
        <v>0.016453703703704026</v>
      </c>
      <c r="N32" s="59">
        <f t="shared" si="2"/>
        <v>0.0032754629629633825</v>
      </c>
      <c r="O32" s="82" t="s">
        <v>65</v>
      </c>
      <c r="P32" s="139">
        <v>4</v>
      </c>
    </row>
    <row r="33" spans="2:16" ht="12.75">
      <c r="B33" s="9">
        <v>13</v>
      </c>
      <c r="C33" s="101">
        <v>14</v>
      </c>
      <c r="D33" s="10" t="s">
        <v>172</v>
      </c>
      <c r="E33" s="84">
        <v>94</v>
      </c>
      <c r="F33" s="89" t="s">
        <v>168</v>
      </c>
      <c r="G33" s="32">
        <v>0.421527777777778</v>
      </c>
      <c r="H33" s="17">
        <v>0.4380625</v>
      </c>
      <c r="I33" s="17">
        <f t="shared" si="0"/>
        <v>0.01653472222222202</v>
      </c>
      <c r="J33" s="18">
        <v>3</v>
      </c>
      <c r="K33" s="86">
        <v>2</v>
      </c>
      <c r="L33" s="19">
        <v>0</v>
      </c>
      <c r="M33" s="26">
        <f t="shared" si="1"/>
        <v>0.01653472222222202</v>
      </c>
      <c r="N33" s="59">
        <f t="shared" si="2"/>
        <v>0.003356481481481377</v>
      </c>
      <c r="O33" s="82" t="s">
        <v>65</v>
      </c>
      <c r="P33" s="139">
        <v>3</v>
      </c>
    </row>
    <row r="34" spans="2:16" ht="12.75">
      <c r="B34" s="28">
        <v>14</v>
      </c>
      <c r="C34" s="101">
        <v>20</v>
      </c>
      <c r="D34" s="10" t="s">
        <v>107</v>
      </c>
      <c r="E34" s="84">
        <v>92</v>
      </c>
      <c r="F34" s="89" t="s">
        <v>104</v>
      </c>
      <c r="G34" s="32">
        <v>0.423611111111111</v>
      </c>
      <c r="H34" s="17">
        <v>0.44053587962962965</v>
      </c>
      <c r="I34" s="17">
        <f t="shared" si="0"/>
        <v>0.01692476851851865</v>
      </c>
      <c r="J34" s="18">
        <v>3</v>
      </c>
      <c r="K34" s="86">
        <v>4</v>
      </c>
      <c r="L34" s="19">
        <v>0</v>
      </c>
      <c r="M34" s="26">
        <f t="shared" si="1"/>
        <v>0.01692476851851865</v>
      </c>
      <c r="N34" s="59">
        <f t="shared" si="2"/>
        <v>0.003746527777778008</v>
      </c>
      <c r="O34" s="82" t="s">
        <v>65</v>
      </c>
      <c r="P34" s="139">
        <v>2</v>
      </c>
    </row>
    <row r="35" spans="2:16" ht="12.75">
      <c r="B35" s="9">
        <v>15</v>
      </c>
      <c r="C35" s="101">
        <v>13</v>
      </c>
      <c r="D35" s="10" t="s">
        <v>193</v>
      </c>
      <c r="E35" s="84">
        <v>93</v>
      </c>
      <c r="F35" s="89" t="s">
        <v>194</v>
      </c>
      <c r="G35" s="32">
        <v>0.421180555555556</v>
      </c>
      <c r="H35" s="12">
        <v>0.43848611111111113</v>
      </c>
      <c r="I35" s="17">
        <f t="shared" si="0"/>
        <v>0.01730555555555513</v>
      </c>
      <c r="J35" s="18">
        <v>5</v>
      </c>
      <c r="K35" s="86">
        <v>3</v>
      </c>
      <c r="L35" s="19">
        <v>0</v>
      </c>
      <c r="M35" s="26">
        <f t="shared" si="1"/>
        <v>0.01730555555555513</v>
      </c>
      <c r="N35" s="59">
        <f t="shared" si="2"/>
        <v>0.004127314814814487</v>
      </c>
      <c r="O35" s="82" t="s">
        <v>65</v>
      </c>
      <c r="P35" s="139">
        <v>2</v>
      </c>
    </row>
    <row r="36" spans="2:16" ht="12.75">
      <c r="B36" s="28">
        <v>16</v>
      </c>
      <c r="C36" s="101">
        <v>1</v>
      </c>
      <c r="D36" s="10" t="s">
        <v>210</v>
      </c>
      <c r="E36" s="84">
        <v>93</v>
      </c>
      <c r="F36" s="89" t="s">
        <v>28</v>
      </c>
      <c r="G36" s="32">
        <v>0.41701388888888885</v>
      </c>
      <c r="H36" s="12">
        <v>0.43470601851851853</v>
      </c>
      <c r="I36" s="17">
        <f t="shared" si="0"/>
        <v>0.017692129629629683</v>
      </c>
      <c r="J36" s="18">
        <v>4</v>
      </c>
      <c r="K36" s="86">
        <v>4</v>
      </c>
      <c r="L36" s="19">
        <v>0</v>
      </c>
      <c r="M36" s="26">
        <f>H36-G36+(J36+K36)*L36</f>
        <v>0.017692129629629683</v>
      </c>
      <c r="N36" s="59">
        <f t="shared" si="2"/>
        <v>0.004513888888889039</v>
      </c>
      <c r="O36" s="82" t="s">
        <v>65</v>
      </c>
      <c r="P36" s="139">
        <v>2</v>
      </c>
    </row>
    <row r="37" spans="2:16" ht="12.75">
      <c r="B37" s="9">
        <v>17</v>
      </c>
      <c r="C37" s="101">
        <v>4</v>
      </c>
      <c r="D37" s="10" t="s">
        <v>96</v>
      </c>
      <c r="E37" s="84">
        <v>92</v>
      </c>
      <c r="F37" s="89" t="s">
        <v>89</v>
      </c>
      <c r="G37" s="32">
        <v>0.418055555555556</v>
      </c>
      <c r="H37" s="17">
        <v>0.4358796296296296</v>
      </c>
      <c r="I37" s="17">
        <f t="shared" si="0"/>
        <v>0.017824074074073604</v>
      </c>
      <c r="J37" s="18">
        <v>5</v>
      </c>
      <c r="K37" s="86">
        <v>5</v>
      </c>
      <c r="L37" s="19">
        <v>0</v>
      </c>
      <c r="M37" s="26">
        <f t="shared" si="1"/>
        <v>0.017824074074073604</v>
      </c>
      <c r="N37" s="59">
        <f t="shared" si="2"/>
        <v>0.0046458333333329604</v>
      </c>
      <c r="O37" s="82" t="s">
        <v>65</v>
      </c>
      <c r="P37" s="139">
        <v>2</v>
      </c>
    </row>
    <row r="38" spans="2:16" ht="12.75">
      <c r="B38" s="28">
        <v>18</v>
      </c>
      <c r="C38" s="101">
        <v>15</v>
      </c>
      <c r="D38" s="10" t="s">
        <v>97</v>
      </c>
      <c r="E38" s="84">
        <v>92</v>
      </c>
      <c r="F38" s="89" t="s">
        <v>89</v>
      </c>
      <c r="G38" s="32">
        <v>0.421875</v>
      </c>
      <c r="H38" s="12">
        <v>0.44053009259259257</v>
      </c>
      <c r="I38" s="17">
        <f t="shared" si="0"/>
        <v>0.01865509259259257</v>
      </c>
      <c r="J38" s="18">
        <v>5</v>
      </c>
      <c r="K38" s="86">
        <v>5</v>
      </c>
      <c r="L38" s="19">
        <v>0</v>
      </c>
      <c r="M38" s="26">
        <f t="shared" si="1"/>
        <v>0.01865509259259257</v>
      </c>
      <c r="N38" s="59">
        <f t="shared" si="2"/>
        <v>0.005476851851851927</v>
      </c>
      <c r="O38" s="82" t="s">
        <v>65</v>
      </c>
      <c r="P38" s="139">
        <v>2</v>
      </c>
    </row>
    <row r="39" spans="2:16" ht="13.5" thickBot="1">
      <c r="B39" s="110">
        <v>19</v>
      </c>
      <c r="C39" s="146">
        <v>7</v>
      </c>
      <c r="D39" s="111" t="s">
        <v>98</v>
      </c>
      <c r="E39" s="142">
        <v>92</v>
      </c>
      <c r="F39" s="143" t="s">
        <v>89</v>
      </c>
      <c r="G39" s="114">
        <v>0.419097222222222</v>
      </c>
      <c r="H39" s="129">
        <v>0.43821527777777775</v>
      </c>
      <c r="I39" s="115">
        <f t="shared" si="0"/>
        <v>0.019118055555555735</v>
      </c>
      <c r="J39" s="116">
        <v>5</v>
      </c>
      <c r="K39" s="144">
        <v>5</v>
      </c>
      <c r="L39" s="117">
        <v>0</v>
      </c>
      <c r="M39" s="118">
        <f t="shared" si="1"/>
        <v>0.019118055555555735</v>
      </c>
      <c r="N39" s="119">
        <f t="shared" si="2"/>
        <v>0.005939814814815092</v>
      </c>
      <c r="O39" s="120" t="s">
        <v>65</v>
      </c>
      <c r="P39" s="145">
        <v>2</v>
      </c>
    </row>
    <row r="41" ht="12.75">
      <c r="D41" s="88" t="s">
        <v>223</v>
      </c>
    </row>
    <row r="42" spans="3:6" ht="12.75">
      <c r="C42" s="102">
        <v>18</v>
      </c>
      <c r="D42" s="73" t="s">
        <v>211</v>
      </c>
      <c r="E42" s="102">
        <v>93</v>
      </c>
      <c r="F42" s="80" t="s">
        <v>28</v>
      </c>
    </row>
    <row r="44" spans="12:14" ht="15.75">
      <c r="L44" s="33"/>
      <c r="M44" s="33"/>
      <c r="N44" s="51"/>
    </row>
    <row r="45" spans="4:14" ht="15.75">
      <c r="D45" s="88" t="s">
        <v>224</v>
      </c>
      <c r="L45" s="33" t="s">
        <v>16</v>
      </c>
      <c r="M45" s="33"/>
      <c r="N45" s="51"/>
    </row>
    <row r="46" spans="3:6" ht="12.75">
      <c r="C46" s="72">
        <v>9</v>
      </c>
      <c r="D46" s="73" t="s">
        <v>212</v>
      </c>
      <c r="E46" s="102">
        <v>93</v>
      </c>
      <c r="F46" s="71" t="s">
        <v>28</v>
      </c>
    </row>
    <row r="47" spans="3:6" ht="12.75">
      <c r="C47" s="72"/>
      <c r="D47" s="73"/>
      <c r="E47" s="102"/>
      <c r="F47" s="71"/>
    </row>
    <row r="48" spans="3:6" ht="12.75">
      <c r="C48" s="72"/>
      <c r="D48" s="73"/>
      <c r="E48" s="102"/>
      <c r="F48" s="71"/>
    </row>
    <row r="49" spans="3:6" ht="12.75">
      <c r="C49" s="72"/>
      <c r="D49" s="73"/>
      <c r="E49" s="102"/>
      <c r="F49" s="71"/>
    </row>
    <row r="50" spans="12:14" ht="12.75">
      <c r="L50" s="5" t="s">
        <v>216</v>
      </c>
      <c r="M50" t="s">
        <v>226</v>
      </c>
      <c r="N50"/>
    </row>
    <row r="51" ht="12.75">
      <c r="N51"/>
    </row>
    <row r="52" spans="13:14" ht="15.75">
      <c r="M52" s="33" t="s">
        <v>227</v>
      </c>
      <c r="N52" s="33"/>
    </row>
  </sheetData>
  <mergeCells count="7">
    <mergeCell ref="J19:K19"/>
    <mergeCell ref="A8:P8"/>
    <mergeCell ref="A9:P9"/>
    <mergeCell ref="A11:P11"/>
    <mergeCell ref="A13:P13"/>
    <mergeCell ref="B15:G15"/>
    <mergeCell ref="A10:P10"/>
  </mergeCells>
  <printOptions/>
  <pageMargins left="0.3937007874015748" right="0" top="0.984251968503937" bottom="0" header="0" footer="0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P43"/>
  <sheetViews>
    <sheetView showGridLines="0" workbookViewId="0" topLeftCell="A10">
      <selection activeCell="D21" sqref="D21:F32"/>
    </sheetView>
  </sheetViews>
  <sheetFormatPr defaultColWidth="9.00390625" defaultRowHeight="12.75"/>
  <cols>
    <col min="1" max="1" width="0.6171875" style="0" customWidth="1"/>
    <col min="2" max="2" width="3.375" style="0" customWidth="1"/>
    <col min="3" max="3" width="3.875" style="52" customWidth="1"/>
    <col min="4" max="4" width="21.00390625" style="0" customWidth="1"/>
    <col min="5" max="5" width="2.875" style="52" customWidth="1"/>
    <col min="6" max="6" width="24.625" style="0" customWidth="1"/>
    <col min="7" max="7" width="11.75390625" style="0" hidden="1" customWidth="1"/>
    <col min="8" max="8" width="11.625" style="0" hidden="1" customWidth="1"/>
    <col min="9" max="9" width="10.125" style="0" customWidth="1"/>
    <col min="10" max="10" width="2.75390625" style="0" customWidth="1"/>
    <col min="11" max="11" width="2.875" style="0" customWidth="1"/>
    <col min="12" max="12" width="12.625" style="0" hidden="1" customWidth="1"/>
    <col min="13" max="13" width="11.00390625" style="0" customWidth="1"/>
    <col min="14" max="14" width="10.125" style="52" customWidth="1"/>
    <col min="15" max="15" width="3.00390625" style="44" customWidth="1"/>
    <col min="16" max="16" width="3.25390625" style="0" customWidth="1"/>
  </cols>
  <sheetData>
    <row r="8" spans="1:16" ht="23.25" customHeight="1">
      <c r="A8" s="164" t="s">
        <v>52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16" ht="23.25" customHeight="1">
      <c r="A9" s="164" t="s">
        <v>60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16" ht="20.25">
      <c r="A10" s="164" t="s">
        <v>58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1" spans="1:16" ht="23.25" customHeight="1">
      <c r="A11" s="165" t="s">
        <v>71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2" ht="18">
      <c r="A12" s="37"/>
      <c r="B12" s="36"/>
      <c r="C12" s="49"/>
      <c r="D12" s="36"/>
      <c r="E12" s="50"/>
      <c r="F12" s="36"/>
      <c r="G12" s="35"/>
      <c r="H12" s="35"/>
      <c r="I12" s="35"/>
      <c r="J12" s="35"/>
      <c r="K12" s="35"/>
      <c r="L12" s="35"/>
    </row>
    <row r="13" spans="1:16" ht="18">
      <c r="A13" s="165" t="s">
        <v>241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4" spans="1:13" ht="14.25" customHeight="1">
      <c r="A14" s="35"/>
      <c r="B14" s="35"/>
      <c r="C14" s="50"/>
      <c r="D14" s="35"/>
      <c r="E14" s="50"/>
      <c r="F14" s="35"/>
      <c r="G14" s="35"/>
      <c r="H14" s="35"/>
      <c r="I14" s="35"/>
      <c r="J14" s="35"/>
      <c r="K14" s="35"/>
      <c r="M14" s="13"/>
    </row>
    <row r="15" spans="2:11" ht="15.75">
      <c r="B15" s="167" t="s">
        <v>237</v>
      </c>
      <c r="C15" s="167"/>
      <c r="D15" s="167"/>
      <c r="E15" s="167"/>
      <c r="F15" s="167"/>
      <c r="G15" s="167"/>
      <c r="H15" s="5"/>
      <c r="I15" s="5"/>
      <c r="J15" s="5"/>
      <c r="K15" s="5"/>
    </row>
    <row r="16" spans="2:5" ht="15.75">
      <c r="B16" s="34"/>
      <c r="C16" s="51"/>
      <c r="D16" s="33"/>
      <c r="E16" s="51"/>
    </row>
    <row r="17" spans="2:13" ht="15.75">
      <c r="B17" s="33" t="s">
        <v>217</v>
      </c>
      <c r="C17" s="51"/>
      <c r="D17" s="33"/>
      <c r="E17" s="51"/>
      <c r="L17" s="33"/>
      <c r="M17" s="33" t="s">
        <v>239</v>
      </c>
    </row>
    <row r="18" ht="13.5" thickBot="1"/>
    <row r="19" spans="2:16" ht="16.5" thickBot="1">
      <c r="B19" s="1" t="s">
        <v>13</v>
      </c>
      <c r="C19" s="53" t="s">
        <v>0</v>
      </c>
      <c r="D19" s="2" t="s">
        <v>17</v>
      </c>
      <c r="E19" s="46" t="s">
        <v>19</v>
      </c>
      <c r="F19" s="4" t="s">
        <v>14</v>
      </c>
      <c r="G19" s="2" t="s">
        <v>1</v>
      </c>
      <c r="H19" s="3" t="s">
        <v>1</v>
      </c>
      <c r="I19" s="2" t="s">
        <v>1</v>
      </c>
      <c r="J19" s="166" t="s">
        <v>4</v>
      </c>
      <c r="K19" s="163"/>
      <c r="L19" s="2" t="s">
        <v>8</v>
      </c>
      <c r="M19" s="2" t="s">
        <v>1</v>
      </c>
      <c r="N19" s="57" t="s">
        <v>11</v>
      </c>
      <c r="O19" s="15" t="s">
        <v>15</v>
      </c>
      <c r="P19" s="96" t="s">
        <v>51</v>
      </c>
    </row>
    <row r="20" spans="2:16" ht="16.5" thickBot="1">
      <c r="B20" s="23"/>
      <c r="C20" s="54"/>
      <c r="D20" s="14"/>
      <c r="E20" s="47"/>
      <c r="F20" s="24"/>
      <c r="G20" s="14" t="s">
        <v>2</v>
      </c>
      <c r="H20" s="24" t="s">
        <v>3</v>
      </c>
      <c r="I20" s="14" t="s">
        <v>10</v>
      </c>
      <c r="J20" s="21" t="s">
        <v>6</v>
      </c>
      <c r="K20" s="21" t="s">
        <v>7</v>
      </c>
      <c r="L20" s="14" t="s">
        <v>9</v>
      </c>
      <c r="M20" s="20" t="s">
        <v>5</v>
      </c>
      <c r="N20" s="56" t="s">
        <v>12</v>
      </c>
      <c r="O20" s="16"/>
      <c r="P20" s="20" t="s">
        <v>50</v>
      </c>
    </row>
    <row r="21" spans="2:16" ht="12.75">
      <c r="B21" s="6">
        <v>1</v>
      </c>
      <c r="C21" s="6">
        <v>135</v>
      </c>
      <c r="D21" s="7" t="s">
        <v>42</v>
      </c>
      <c r="E21" s="60">
        <v>89</v>
      </c>
      <c r="F21" s="104" t="s">
        <v>235</v>
      </c>
      <c r="G21" s="31">
        <v>0.532638888888889</v>
      </c>
      <c r="H21" s="106">
        <v>0.5527708333333333</v>
      </c>
      <c r="I21" s="106">
        <f aca="true" t="shared" si="0" ref="I21:I32">H21-G21</f>
        <v>0.020131944444444327</v>
      </c>
      <c r="J21" s="122">
        <v>0</v>
      </c>
      <c r="K21" s="122">
        <v>1</v>
      </c>
      <c r="L21" s="106">
        <v>0</v>
      </c>
      <c r="M21" s="105">
        <f aca="true" t="shared" si="1" ref="M21:M32">H21-G21+(J21+K21)*L21</f>
        <v>0.020131944444444327</v>
      </c>
      <c r="N21" s="107">
        <f aca="true" t="shared" si="2" ref="N21:N32">M21-M$21</f>
        <v>0</v>
      </c>
      <c r="O21" s="108" t="s">
        <v>66</v>
      </c>
      <c r="P21" s="40">
        <v>11</v>
      </c>
    </row>
    <row r="22" spans="2:16" ht="12.75">
      <c r="B22" s="9">
        <v>2</v>
      </c>
      <c r="C22" s="9">
        <v>136</v>
      </c>
      <c r="D22" s="10" t="s">
        <v>39</v>
      </c>
      <c r="E22" s="45">
        <v>88</v>
      </c>
      <c r="F22" s="91" t="s">
        <v>100</v>
      </c>
      <c r="G22" s="32">
        <v>0.532986111111111</v>
      </c>
      <c r="H22" s="17">
        <v>0.5531793981481482</v>
      </c>
      <c r="I22" s="17">
        <f t="shared" si="0"/>
        <v>0.020193287037037155</v>
      </c>
      <c r="J22" s="18">
        <v>1</v>
      </c>
      <c r="K22" s="18">
        <v>1</v>
      </c>
      <c r="L22" s="19">
        <v>0</v>
      </c>
      <c r="M22" s="26">
        <f t="shared" si="1"/>
        <v>0.020193287037037155</v>
      </c>
      <c r="N22" s="59">
        <f t="shared" si="2"/>
        <v>6.134259259282793E-05</v>
      </c>
      <c r="O22" s="82" t="s">
        <v>66</v>
      </c>
      <c r="P22" s="29">
        <v>10</v>
      </c>
    </row>
    <row r="23" spans="2:16" ht="12.75">
      <c r="B23" s="9">
        <v>3</v>
      </c>
      <c r="C23" s="9">
        <v>133</v>
      </c>
      <c r="D23" s="10" t="s">
        <v>40</v>
      </c>
      <c r="E23" s="45">
        <v>88</v>
      </c>
      <c r="F23" s="89" t="s">
        <v>100</v>
      </c>
      <c r="G23" s="32">
        <v>0.5319444444444444</v>
      </c>
      <c r="H23" s="17">
        <v>0.5522152777777778</v>
      </c>
      <c r="I23" s="17">
        <f t="shared" si="0"/>
        <v>0.02027083333333335</v>
      </c>
      <c r="J23" s="18">
        <v>1</v>
      </c>
      <c r="K23" s="18">
        <v>2</v>
      </c>
      <c r="L23" s="19">
        <v>0</v>
      </c>
      <c r="M23" s="26">
        <f t="shared" si="1"/>
        <v>0.02027083333333335</v>
      </c>
      <c r="N23" s="59">
        <f t="shared" si="2"/>
        <v>0.00013888888888902162</v>
      </c>
      <c r="O23" s="82" t="s">
        <v>66</v>
      </c>
      <c r="P23" s="29">
        <v>9</v>
      </c>
    </row>
    <row r="24" spans="2:16" ht="12.75">
      <c r="B24" s="28">
        <v>4</v>
      </c>
      <c r="C24" s="9">
        <v>138</v>
      </c>
      <c r="D24" s="10" t="s">
        <v>160</v>
      </c>
      <c r="E24" s="45">
        <v>88</v>
      </c>
      <c r="F24" s="91" t="s">
        <v>161</v>
      </c>
      <c r="G24" s="32">
        <v>0.533680555555556</v>
      </c>
      <c r="H24" s="17">
        <v>0.5542476851851852</v>
      </c>
      <c r="I24" s="17">
        <f t="shared" si="0"/>
        <v>0.020567129629629144</v>
      </c>
      <c r="J24" s="18">
        <v>3</v>
      </c>
      <c r="K24" s="18">
        <v>0</v>
      </c>
      <c r="L24" s="19">
        <v>0</v>
      </c>
      <c r="M24" s="26">
        <f t="shared" si="1"/>
        <v>0.020567129629629144</v>
      </c>
      <c r="N24" s="59">
        <f t="shared" si="2"/>
        <v>0.0004351851851848165</v>
      </c>
      <c r="O24" s="82" t="s">
        <v>66</v>
      </c>
      <c r="P24" s="29">
        <v>8</v>
      </c>
    </row>
    <row r="25" spans="2:16" ht="12.75">
      <c r="B25" s="9">
        <v>5</v>
      </c>
      <c r="C25" s="9">
        <v>137</v>
      </c>
      <c r="D25" s="10" t="s">
        <v>162</v>
      </c>
      <c r="E25" s="45">
        <v>89</v>
      </c>
      <c r="F25" s="91" t="s">
        <v>161</v>
      </c>
      <c r="G25" s="32">
        <v>0.533333333333334</v>
      </c>
      <c r="H25" s="17">
        <v>0.5555138888888889</v>
      </c>
      <c r="I25" s="17">
        <f t="shared" si="0"/>
        <v>0.02218055555555487</v>
      </c>
      <c r="J25" s="67">
        <v>4</v>
      </c>
      <c r="K25" s="70">
        <v>2</v>
      </c>
      <c r="L25" s="19">
        <v>0</v>
      </c>
      <c r="M25" s="26">
        <f t="shared" si="1"/>
        <v>0.02218055555555487</v>
      </c>
      <c r="N25" s="59">
        <f t="shared" si="2"/>
        <v>0.002048611111110543</v>
      </c>
      <c r="O25" s="82" t="s">
        <v>66</v>
      </c>
      <c r="P25" s="29">
        <v>7</v>
      </c>
    </row>
    <row r="26" spans="2:16" ht="12.75">
      <c r="B26" s="28">
        <v>6</v>
      </c>
      <c r="C26" s="9">
        <v>131</v>
      </c>
      <c r="D26" s="10" t="s">
        <v>41</v>
      </c>
      <c r="E26" s="45">
        <v>89</v>
      </c>
      <c r="F26" s="91" t="s">
        <v>235</v>
      </c>
      <c r="G26" s="32">
        <v>0.53125</v>
      </c>
      <c r="H26" s="12">
        <v>0.55353125</v>
      </c>
      <c r="I26" s="17">
        <f t="shared" si="0"/>
        <v>0.02228125000000003</v>
      </c>
      <c r="J26" s="67">
        <v>4</v>
      </c>
      <c r="K26" s="67">
        <v>3</v>
      </c>
      <c r="L26" s="19">
        <v>0</v>
      </c>
      <c r="M26" s="26">
        <f t="shared" si="1"/>
        <v>0.02228125000000003</v>
      </c>
      <c r="N26" s="59">
        <f t="shared" si="2"/>
        <v>0.002149305555555703</v>
      </c>
      <c r="O26" s="82" t="s">
        <v>66</v>
      </c>
      <c r="P26" s="29">
        <v>6</v>
      </c>
    </row>
    <row r="27" spans="2:16" ht="12.75">
      <c r="B27" s="9">
        <v>7</v>
      </c>
      <c r="C27" s="9">
        <v>141</v>
      </c>
      <c r="D27" s="10" t="s">
        <v>125</v>
      </c>
      <c r="E27" s="45">
        <v>89</v>
      </c>
      <c r="F27" s="91" t="s">
        <v>235</v>
      </c>
      <c r="G27" s="32">
        <v>0.534722222222223</v>
      </c>
      <c r="H27" s="17">
        <v>0.5573819444444444</v>
      </c>
      <c r="I27" s="17">
        <f t="shared" si="0"/>
        <v>0.022659722222221457</v>
      </c>
      <c r="J27" s="67">
        <v>1</v>
      </c>
      <c r="K27" s="67">
        <v>4</v>
      </c>
      <c r="L27" s="19">
        <v>0</v>
      </c>
      <c r="M27" s="26">
        <f t="shared" si="1"/>
        <v>0.022659722222221457</v>
      </c>
      <c r="N27" s="59">
        <f t="shared" si="2"/>
        <v>0.0025277777777771293</v>
      </c>
      <c r="O27" s="82" t="s">
        <v>66</v>
      </c>
      <c r="P27" s="29">
        <v>5</v>
      </c>
    </row>
    <row r="28" spans="2:16" ht="12.75">
      <c r="B28" s="28">
        <v>8</v>
      </c>
      <c r="C28" s="9">
        <v>139</v>
      </c>
      <c r="D28" s="10" t="s">
        <v>200</v>
      </c>
      <c r="E28" s="45">
        <v>89</v>
      </c>
      <c r="F28" s="91" t="s">
        <v>199</v>
      </c>
      <c r="G28" s="32">
        <v>0.534027777777778</v>
      </c>
      <c r="H28" s="17">
        <v>0.5570497685185185</v>
      </c>
      <c r="I28" s="17">
        <f t="shared" si="0"/>
        <v>0.023021990740740517</v>
      </c>
      <c r="J28" s="67">
        <v>2</v>
      </c>
      <c r="K28" s="67">
        <v>2</v>
      </c>
      <c r="L28" s="19">
        <v>0</v>
      </c>
      <c r="M28" s="26">
        <f t="shared" si="1"/>
        <v>0.023021990740740517</v>
      </c>
      <c r="N28" s="59">
        <f t="shared" si="2"/>
        <v>0.0028900462962961893</v>
      </c>
      <c r="O28" s="82" t="s">
        <v>64</v>
      </c>
      <c r="P28" s="29">
        <v>4</v>
      </c>
    </row>
    <row r="29" spans="2:16" ht="12.75">
      <c r="B29" s="9">
        <v>9</v>
      </c>
      <c r="C29" s="9">
        <v>132</v>
      </c>
      <c r="D29" s="10" t="s">
        <v>198</v>
      </c>
      <c r="E29" s="45">
        <v>89</v>
      </c>
      <c r="F29" s="91" t="s">
        <v>199</v>
      </c>
      <c r="G29" s="32">
        <v>0.5315972222222222</v>
      </c>
      <c r="H29" s="17">
        <v>0.5547071759259259</v>
      </c>
      <c r="I29" s="17">
        <f t="shared" si="0"/>
        <v>0.023109953703703723</v>
      </c>
      <c r="J29" s="67">
        <v>5</v>
      </c>
      <c r="K29" s="67">
        <v>2</v>
      </c>
      <c r="L29" s="19">
        <v>0</v>
      </c>
      <c r="M29" s="26">
        <f t="shared" si="1"/>
        <v>0.023109953703703723</v>
      </c>
      <c r="N29" s="59">
        <f t="shared" si="2"/>
        <v>0.0029780092592593954</v>
      </c>
      <c r="O29" s="82" t="s">
        <v>64</v>
      </c>
      <c r="P29" s="29">
        <v>3</v>
      </c>
    </row>
    <row r="30" spans="2:16" ht="12.75">
      <c r="B30" s="28">
        <v>10</v>
      </c>
      <c r="C30" s="9">
        <v>140</v>
      </c>
      <c r="D30" s="10" t="s">
        <v>138</v>
      </c>
      <c r="E30" s="45">
        <v>88</v>
      </c>
      <c r="F30" s="91" t="s">
        <v>139</v>
      </c>
      <c r="G30" s="32">
        <v>0.534375</v>
      </c>
      <c r="H30" s="17">
        <v>0.5583831018518518</v>
      </c>
      <c r="I30" s="17">
        <f t="shared" si="0"/>
        <v>0.02400810185185176</v>
      </c>
      <c r="J30" s="67">
        <v>2</v>
      </c>
      <c r="K30" s="67">
        <v>3</v>
      </c>
      <c r="L30" s="19">
        <v>0</v>
      </c>
      <c r="M30" s="26">
        <f t="shared" si="1"/>
        <v>0.02400810185185176</v>
      </c>
      <c r="N30" s="59">
        <f t="shared" si="2"/>
        <v>0.0038761574074074323</v>
      </c>
      <c r="O30" s="82" t="s">
        <v>64</v>
      </c>
      <c r="P30" s="29">
        <v>2</v>
      </c>
    </row>
    <row r="31" spans="2:16" ht="12.75">
      <c r="B31" s="9">
        <v>11</v>
      </c>
      <c r="C31" s="9">
        <v>134</v>
      </c>
      <c r="D31" s="10" t="s">
        <v>140</v>
      </c>
      <c r="E31" s="45">
        <v>88</v>
      </c>
      <c r="F31" s="91" t="s">
        <v>139</v>
      </c>
      <c r="G31" s="32">
        <v>0.5322916666666667</v>
      </c>
      <c r="H31" s="17">
        <v>0.5593113425925926</v>
      </c>
      <c r="I31" s="17">
        <f t="shared" si="0"/>
        <v>0.027019675925925912</v>
      </c>
      <c r="J31" s="67">
        <v>0</v>
      </c>
      <c r="K31" s="67">
        <v>3</v>
      </c>
      <c r="L31" s="19">
        <v>0</v>
      </c>
      <c r="M31" s="26">
        <f t="shared" si="1"/>
        <v>0.027019675925925912</v>
      </c>
      <c r="N31" s="59">
        <f t="shared" si="2"/>
        <v>0.006887731481481585</v>
      </c>
      <c r="O31" s="82"/>
      <c r="P31" s="29">
        <v>1</v>
      </c>
    </row>
    <row r="32" spans="2:16" ht="13.5" thickBot="1">
      <c r="B32" s="109"/>
      <c r="C32" s="110" t="s">
        <v>54</v>
      </c>
      <c r="D32" s="111" t="s">
        <v>166</v>
      </c>
      <c r="E32" s="112">
        <v>86</v>
      </c>
      <c r="F32" s="113" t="s">
        <v>161</v>
      </c>
      <c r="G32" s="114">
        <v>0.535069444444445</v>
      </c>
      <c r="H32" s="115">
        <v>0.5561041666666667</v>
      </c>
      <c r="I32" s="115">
        <f t="shared" si="0"/>
        <v>0.02103472222222169</v>
      </c>
      <c r="J32" s="116">
        <v>3</v>
      </c>
      <c r="K32" s="116">
        <v>2</v>
      </c>
      <c r="L32" s="117">
        <v>0</v>
      </c>
      <c r="M32" s="118">
        <f t="shared" si="1"/>
        <v>0.02103472222222169</v>
      </c>
      <c r="N32" s="119">
        <f t="shared" si="2"/>
        <v>0.0009027777777773638</v>
      </c>
      <c r="O32" s="120"/>
      <c r="P32" s="121"/>
    </row>
    <row r="37" spans="12:14" ht="15.75">
      <c r="L37" s="33"/>
      <c r="M37" s="33"/>
      <c r="N37" s="51"/>
    </row>
    <row r="38" spans="12:14" ht="15.75">
      <c r="L38" s="33" t="s">
        <v>16</v>
      </c>
      <c r="M38" s="33"/>
      <c r="N38" s="51"/>
    </row>
    <row r="39" ht="12.75">
      <c r="N39"/>
    </row>
    <row r="40" spans="12:14" ht="12.75">
      <c r="L40" t="s">
        <v>216</v>
      </c>
      <c r="N40"/>
    </row>
    <row r="41" spans="13:14" ht="15.75">
      <c r="M41" t="s">
        <v>16</v>
      </c>
      <c r="N41" s="33"/>
    </row>
    <row r="43" ht="15.75">
      <c r="M43" s="33" t="s">
        <v>216</v>
      </c>
    </row>
  </sheetData>
  <mergeCells count="7">
    <mergeCell ref="J19:K19"/>
    <mergeCell ref="A8:P8"/>
    <mergeCell ref="A9:P9"/>
    <mergeCell ref="A11:P11"/>
    <mergeCell ref="A13:P13"/>
    <mergeCell ref="B15:G15"/>
    <mergeCell ref="A10:P10"/>
  </mergeCells>
  <printOptions/>
  <pageMargins left="0.3937007874015748" right="0" top="0.984251968503937" bottom="0" header="0" footer="0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P50"/>
  <sheetViews>
    <sheetView showGridLines="0" workbookViewId="0" topLeftCell="A7">
      <selection activeCell="F27" sqref="F27"/>
    </sheetView>
  </sheetViews>
  <sheetFormatPr defaultColWidth="9.00390625" defaultRowHeight="12.75"/>
  <cols>
    <col min="1" max="1" width="0.6171875" style="0" customWidth="1"/>
    <col min="2" max="2" width="3.375" style="0" customWidth="1"/>
    <col min="3" max="3" width="3.625" style="52" customWidth="1"/>
    <col min="4" max="4" width="20.125" style="0" customWidth="1"/>
    <col min="5" max="5" width="2.875" style="52" customWidth="1"/>
    <col min="6" max="6" width="26.625" style="0" customWidth="1"/>
    <col min="7" max="7" width="11.75390625" style="0" hidden="1" customWidth="1"/>
    <col min="8" max="8" width="11.625" style="0" hidden="1" customWidth="1"/>
    <col min="9" max="9" width="10.375" style="0" customWidth="1"/>
    <col min="10" max="11" width="2.375" style="0" customWidth="1"/>
    <col min="12" max="12" width="12.625" style="0" hidden="1" customWidth="1"/>
    <col min="13" max="13" width="9.625" style="0" customWidth="1"/>
    <col min="14" max="14" width="9.25390625" style="52" customWidth="1"/>
    <col min="15" max="15" width="1.875" style="44" customWidth="1"/>
    <col min="16" max="16" width="3.375" style="0" customWidth="1"/>
  </cols>
  <sheetData>
    <row r="8" spans="1:16" ht="23.25" customHeight="1">
      <c r="A8" s="164" t="s">
        <v>52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16" ht="23.25" customHeight="1">
      <c r="A9" s="164" t="s">
        <v>60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16" ht="20.25">
      <c r="A10" s="164" t="s">
        <v>58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1" spans="1:16" ht="23.25" customHeight="1">
      <c r="A11" s="165" t="s">
        <v>71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2" ht="18">
      <c r="A12" s="37"/>
      <c r="B12" s="36"/>
      <c r="C12" s="49"/>
      <c r="D12" s="36"/>
      <c r="E12" s="50"/>
      <c r="F12" s="36"/>
      <c r="G12" s="35"/>
      <c r="H12" s="35"/>
      <c r="I12" s="35"/>
      <c r="J12" s="35"/>
      <c r="K12" s="35"/>
      <c r="L12" s="35"/>
    </row>
    <row r="13" spans="1:16" ht="18">
      <c r="A13" s="165" t="s">
        <v>63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4" spans="1:13" ht="14.25" customHeight="1">
      <c r="A14" s="35"/>
      <c r="B14" s="35"/>
      <c r="C14" s="50"/>
      <c r="D14" s="35"/>
      <c r="E14" s="50"/>
      <c r="F14" s="35"/>
      <c r="G14" s="35"/>
      <c r="H14" s="35"/>
      <c r="I14" s="35"/>
      <c r="J14" s="35"/>
      <c r="K14" s="35"/>
      <c r="M14" s="13"/>
    </row>
    <row r="15" spans="2:11" ht="15.75">
      <c r="B15" s="167" t="s">
        <v>56</v>
      </c>
      <c r="C15" s="167"/>
      <c r="D15" s="167"/>
      <c r="E15" s="167"/>
      <c r="F15" s="167"/>
      <c r="G15" s="167"/>
      <c r="H15" s="5"/>
      <c r="I15" s="5"/>
      <c r="J15" s="5"/>
      <c r="K15" s="5"/>
    </row>
    <row r="16" spans="2:5" ht="15.75">
      <c r="B16" s="34"/>
      <c r="C16" s="51"/>
      <c r="D16" s="33"/>
      <c r="E16" s="51"/>
    </row>
    <row r="17" spans="2:13" ht="15.75">
      <c r="B17" s="33" t="s">
        <v>217</v>
      </c>
      <c r="C17" s="51"/>
      <c r="D17" s="33"/>
      <c r="E17" s="51"/>
      <c r="L17" s="33"/>
      <c r="M17" s="33" t="s">
        <v>240</v>
      </c>
    </row>
    <row r="18" ht="13.5" thickBot="1"/>
    <row r="19" spans="2:16" ht="16.5" thickBot="1">
      <c r="B19" s="1" t="s">
        <v>13</v>
      </c>
      <c r="C19" s="53" t="s">
        <v>0</v>
      </c>
      <c r="D19" s="2" t="s">
        <v>17</v>
      </c>
      <c r="E19" s="46" t="s">
        <v>19</v>
      </c>
      <c r="F19" s="4" t="s">
        <v>14</v>
      </c>
      <c r="G19" s="2" t="s">
        <v>1</v>
      </c>
      <c r="H19" s="3" t="s">
        <v>1</v>
      </c>
      <c r="I19" s="2" t="s">
        <v>1</v>
      </c>
      <c r="J19" s="166" t="s">
        <v>4</v>
      </c>
      <c r="K19" s="163"/>
      <c r="L19" s="2" t="s">
        <v>8</v>
      </c>
      <c r="M19" s="2" t="s">
        <v>1</v>
      </c>
      <c r="N19" s="57" t="s">
        <v>11</v>
      </c>
      <c r="O19" s="96" t="s">
        <v>15</v>
      </c>
      <c r="P19" s="96" t="s">
        <v>51</v>
      </c>
    </row>
    <row r="20" spans="2:16" ht="16.5" thickBot="1">
      <c r="B20" s="23"/>
      <c r="C20" s="54"/>
      <c r="D20" s="14"/>
      <c r="E20" s="47"/>
      <c r="F20" s="24"/>
      <c r="G20" s="14" t="s">
        <v>2</v>
      </c>
      <c r="H20" s="24" t="s">
        <v>3</v>
      </c>
      <c r="I20" s="14" t="s">
        <v>10</v>
      </c>
      <c r="J20" s="21" t="s">
        <v>6</v>
      </c>
      <c r="K20" s="21" t="s">
        <v>7</v>
      </c>
      <c r="L20" s="14" t="s">
        <v>9</v>
      </c>
      <c r="M20" s="20" t="s">
        <v>5</v>
      </c>
      <c r="N20" s="56" t="s">
        <v>12</v>
      </c>
      <c r="O20" s="16"/>
      <c r="P20" s="20" t="s">
        <v>50</v>
      </c>
    </row>
    <row r="21" spans="2:16" ht="12.75">
      <c r="B21" s="22">
        <v>1</v>
      </c>
      <c r="C21" s="87">
        <v>151</v>
      </c>
      <c r="D21" s="7" t="s">
        <v>76</v>
      </c>
      <c r="E21" s="60">
        <v>91</v>
      </c>
      <c r="F21" s="89" t="s">
        <v>219</v>
      </c>
      <c r="G21" s="31">
        <v>0.5416666666666666</v>
      </c>
      <c r="H21" s="26">
        <v>0.55959375</v>
      </c>
      <c r="I21" s="19">
        <f aca="true" t="shared" si="0" ref="I21:I41">H21-G21</f>
        <v>0.01792708333333337</v>
      </c>
      <c r="J21" s="86">
        <v>1</v>
      </c>
      <c r="K21" s="86">
        <v>3</v>
      </c>
      <c r="L21" s="19">
        <v>0</v>
      </c>
      <c r="M21" s="26">
        <f>H21-G21+(J21+K21)*L21</f>
        <v>0.01792708333333337</v>
      </c>
      <c r="N21" s="58">
        <f aca="true" t="shared" si="1" ref="N21:N41">M21-M$21</f>
        <v>0</v>
      </c>
      <c r="O21" s="81" t="s">
        <v>66</v>
      </c>
      <c r="P21" s="40">
        <v>8</v>
      </c>
    </row>
    <row r="22" spans="2:16" ht="12.75">
      <c r="B22" s="9">
        <v>2</v>
      </c>
      <c r="C22" s="101">
        <v>164</v>
      </c>
      <c r="D22" s="10" t="s">
        <v>32</v>
      </c>
      <c r="E22" s="45">
        <v>91</v>
      </c>
      <c r="F22" s="89" t="s">
        <v>219</v>
      </c>
      <c r="G22" s="32">
        <v>0.546180555555555</v>
      </c>
      <c r="H22" s="17">
        <v>0.5644085648148148</v>
      </c>
      <c r="I22" s="17">
        <f t="shared" si="0"/>
        <v>0.018228009259259825</v>
      </c>
      <c r="J22" s="18">
        <v>4</v>
      </c>
      <c r="K22" s="18">
        <v>3</v>
      </c>
      <c r="L22" s="19">
        <v>0</v>
      </c>
      <c r="M22" s="26">
        <f aca="true" t="shared" si="2" ref="M22:M41">H22-G22+(J22+K22)*L22</f>
        <v>0.018228009259259825</v>
      </c>
      <c r="N22" s="59">
        <f t="shared" si="1"/>
        <v>0.00030092592592645406</v>
      </c>
      <c r="O22" s="82" t="s">
        <v>66</v>
      </c>
      <c r="P22" s="29">
        <v>7</v>
      </c>
    </row>
    <row r="23" spans="2:16" ht="12.75">
      <c r="B23" s="9">
        <v>3</v>
      </c>
      <c r="C23" s="101">
        <v>158</v>
      </c>
      <c r="D23" s="10" t="s">
        <v>35</v>
      </c>
      <c r="E23" s="45">
        <v>92</v>
      </c>
      <c r="F23" s="89" t="s">
        <v>219</v>
      </c>
      <c r="G23" s="32">
        <v>0.544097222222222</v>
      </c>
      <c r="H23" s="17">
        <v>0.5627685185185185</v>
      </c>
      <c r="I23" s="17">
        <f t="shared" si="0"/>
        <v>0.01867129629629649</v>
      </c>
      <c r="J23" s="18">
        <v>2</v>
      </c>
      <c r="K23" s="18">
        <v>5</v>
      </c>
      <c r="L23" s="19">
        <v>0</v>
      </c>
      <c r="M23" s="26">
        <f t="shared" si="2"/>
        <v>0.01867129629629649</v>
      </c>
      <c r="N23" s="59">
        <f t="shared" si="1"/>
        <v>0.00074421296296312</v>
      </c>
      <c r="O23" s="82" t="s">
        <v>66</v>
      </c>
      <c r="P23" s="29">
        <v>6</v>
      </c>
    </row>
    <row r="24" spans="2:16" ht="12.75">
      <c r="B24" s="9">
        <v>4</v>
      </c>
      <c r="C24" s="101">
        <v>154</v>
      </c>
      <c r="D24" s="10" t="s">
        <v>34</v>
      </c>
      <c r="E24" s="45">
        <v>92</v>
      </c>
      <c r="F24" s="89" t="s">
        <v>219</v>
      </c>
      <c r="G24" s="32">
        <v>0.5427083333333333</v>
      </c>
      <c r="H24" s="17">
        <v>0.561880787037037</v>
      </c>
      <c r="I24" s="17">
        <f t="shared" si="0"/>
        <v>0.019172453703703685</v>
      </c>
      <c r="J24" s="18">
        <v>1</v>
      </c>
      <c r="K24" s="18">
        <v>4</v>
      </c>
      <c r="L24" s="19">
        <v>0</v>
      </c>
      <c r="M24" s="26">
        <f t="shared" si="2"/>
        <v>0.019172453703703685</v>
      </c>
      <c r="N24" s="59">
        <f t="shared" si="1"/>
        <v>0.0012453703703703134</v>
      </c>
      <c r="O24" s="82" t="s">
        <v>64</v>
      </c>
      <c r="P24" s="29">
        <v>5</v>
      </c>
    </row>
    <row r="25" spans="2:16" ht="12.75">
      <c r="B25" s="9">
        <v>5</v>
      </c>
      <c r="C25" s="101">
        <v>161</v>
      </c>
      <c r="D25" s="10" t="s">
        <v>33</v>
      </c>
      <c r="E25" s="45">
        <v>91</v>
      </c>
      <c r="F25" s="89" t="s">
        <v>219</v>
      </c>
      <c r="G25" s="32">
        <v>0.545138888888889</v>
      </c>
      <c r="H25" s="17">
        <v>0.5644074074074074</v>
      </c>
      <c r="I25" s="17">
        <f t="shared" si="0"/>
        <v>0.019268518518518407</v>
      </c>
      <c r="J25" s="67">
        <v>3</v>
      </c>
      <c r="K25" s="70">
        <v>4</v>
      </c>
      <c r="L25" s="19">
        <v>0</v>
      </c>
      <c r="M25" s="26">
        <f t="shared" si="2"/>
        <v>0.019268518518518407</v>
      </c>
      <c r="N25" s="59">
        <f t="shared" si="1"/>
        <v>0.001341435185185036</v>
      </c>
      <c r="O25" s="82" t="s">
        <v>64</v>
      </c>
      <c r="P25" s="29">
        <v>4</v>
      </c>
    </row>
    <row r="26" spans="2:16" ht="12.75">
      <c r="B26" s="9">
        <v>6</v>
      </c>
      <c r="C26" s="101">
        <v>156</v>
      </c>
      <c r="D26" s="10" t="s">
        <v>153</v>
      </c>
      <c r="E26" s="45">
        <v>91</v>
      </c>
      <c r="F26" s="91" t="s">
        <v>247</v>
      </c>
      <c r="G26" s="32">
        <v>0.543402777777778</v>
      </c>
      <c r="H26" s="17">
        <v>0.5628935185185185</v>
      </c>
      <c r="I26" s="17">
        <f t="shared" si="0"/>
        <v>0.01949074074074053</v>
      </c>
      <c r="J26" s="67">
        <v>3</v>
      </c>
      <c r="K26" s="67">
        <v>3</v>
      </c>
      <c r="L26" s="19">
        <v>0</v>
      </c>
      <c r="M26" s="26">
        <f t="shared" si="2"/>
        <v>0.01949074074074053</v>
      </c>
      <c r="N26" s="59">
        <f t="shared" si="1"/>
        <v>0.0015636574074071596</v>
      </c>
      <c r="O26" s="82" t="s">
        <v>64</v>
      </c>
      <c r="P26" s="29">
        <v>3</v>
      </c>
    </row>
    <row r="27" spans="2:16" ht="12.75">
      <c r="B27" s="9">
        <v>7</v>
      </c>
      <c r="C27" s="101">
        <v>165</v>
      </c>
      <c r="D27" s="10" t="s">
        <v>73</v>
      </c>
      <c r="E27" s="45">
        <v>90</v>
      </c>
      <c r="F27" s="91" t="s">
        <v>74</v>
      </c>
      <c r="G27" s="32">
        <v>0.546527777777777</v>
      </c>
      <c r="H27" s="17">
        <v>0.5664988425925926</v>
      </c>
      <c r="I27" s="17">
        <f t="shared" si="0"/>
        <v>0.019971064814815698</v>
      </c>
      <c r="J27" s="67">
        <v>4</v>
      </c>
      <c r="K27" s="67">
        <v>2</v>
      </c>
      <c r="L27" s="19">
        <v>0</v>
      </c>
      <c r="M27" s="26">
        <f t="shared" si="2"/>
        <v>0.019971064814815698</v>
      </c>
      <c r="N27" s="59">
        <f t="shared" si="1"/>
        <v>0.0020439814814823265</v>
      </c>
      <c r="O27" s="82" t="s">
        <v>64</v>
      </c>
      <c r="P27" s="29">
        <v>2</v>
      </c>
    </row>
    <row r="28" spans="2:16" ht="12.75">
      <c r="B28" s="9">
        <v>8</v>
      </c>
      <c r="C28" s="101">
        <v>163</v>
      </c>
      <c r="D28" s="10" t="s">
        <v>38</v>
      </c>
      <c r="E28" s="45">
        <v>91</v>
      </c>
      <c r="F28" s="89" t="s">
        <v>219</v>
      </c>
      <c r="G28" s="32">
        <v>0.545833333333333</v>
      </c>
      <c r="H28" s="17">
        <v>0.5659386574074073</v>
      </c>
      <c r="I28" s="17">
        <f t="shared" si="0"/>
        <v>0.020105324074074393</v>
      </c>
      <c r="J28" s="67">
        <v>3</v>
      </c>
      <c r="K28" s="67">
        <v>2</v>
      </c>
      <c r="L28" s="19">
        <v>0</v>
      </c>
      <c r="M28" s="26">
        <f t="shared" si="2"/>
        <v>0.020105324074074393</v>
      </c>
      <c r="N28" s="59">
        <f t="shared" si="1"/>
        <v>0.002178240740741022</v>
      </c>
      <c r="O28" s="82" t="s">
        <v>64</v>
      </c>
      <c r="P28" s="29">
        <v>2</v>
      </c>
    </row>
    <row r="29" spans="2:16" ht="12.75">
      <c r="B29" s="9">
        <v>9</v>
      </c>
      <c r="C29" s="101">
        <v>160</v>
      </c>
      <c r="D29" s="10" t="s">
        <v>203</v>
      </c>
      <c r="E29" s="45">
        <v>90</v>
      </c>
      <c r="F29" s="91" t="s">
        <v>202</v>
      </c>
      <c r="G29" s="32">
        <v>0.544791666666666</v>
      </c>
      <c r="H29" s="17">
        <v>0.5649918981481482</v>
      </c>
      <c r="I29" s="17">
        <f t="shared" si="0"/>
        <v>0.0202002314814822</v>
      </c>
      <c r="J29" s="67">
        <v>3</v>
      </c>
      <c r="K29" s="67">
        <v>2</v>
      </c>
      <c r="L29" s="19">
        <v>0</v>
      </c>
      <c r="M29" s="26">
        <f t="shared" si="2"/>
        <v>0.0202002314814822</v>
      </c>
      <c r="N29" s="59">
        <f t="shared" si="1"/>
        <v>0.002273148148148829</v>
      </c>
      <c r="O29" s="82" t="s">
        <v>64</v>
      </c>
      <c r="P29" s="29">
        <v>2</v>
      </c>
    </row>
    <row r="30" spans="2:16" ht="12.75">
      <c r="B30" s="9">
        <v>10</v>
      </c>
      <c r="C30" s="101">
        <v>155</v>
      </c>
      <c r="D30" s="10" t="s">
        <v>109</v>
      </c>
      <c r="E30" s="45">
        <v>91</v>
      </c>
      <c r="F30" s="91" t="s">
        <v>104</v>
      </c>
      <c r="G30" s="32">
        <v>0.543055555555556</v>
      </c>
      <c r="H30" s="17">
        <v>0.5644745370370371</v>
      </c>
      <c r="I30" s="17">
        <f t="shared" si="0"/>
        <v>0.021418981481481136</v>
      </c>
      <c r="J30" s="67">
        <v>4</v>
      </c>
      <c r="K30" s="67">
        <v>3</v>
      </c>
      <c r="L30" s="19">
        <v>0</v>
      </c>
      <c r="M30" s="26">
        <f t="shared" si="2"/>
        <v>0.021418981481481136</v>
      </c>
      <c r="N30" s="59">
        <f t="shared" si="1"/>
        <v>0.003491898148147765</v>
      </c>
      <c r="O30" s="82" t="s">
        <v>65</v>
      </c>
      <c r="P30" s="29">
        <v>2</v>
      </c>
    </row>
    <row r="31" spans="2:16" ht="12.75">
      <c r="B31" s="9">
        <v>11</v>
      </c>
      <c r="C31" s="101">
        <v>166</v>
      </c>
      <c r="D31" s="10" t="s">
        <v>36</v>
      </c>
      <c r="E31" s="45">
        <v>92</v>
      </c>
      <c r="F31" s="89" t="s">
        <v>219</v>
      </c>
      <c r="G31" s="32">
        <v>0.546874999999999</v>
      </c>
      <c r="H31" s="17">
        <v>0.5687627314814815</v>
      </c>
      <c r="I31" s="17">
        <f t="shared" si="0"/>
        <v>0.021887731481482486</v>
      </c>
      <c r="J31" s="67">
        <v>3</v>
      </c>
      <c r="K31" s="67">
        <v>2</v>
      </c>
      <c r="L31" s="19">
        <v>0</v>
      </c>
      <c r="M31" s="26">
        <f t="shared" si="2"/>
        <v>0.021887731481482486</v>
      </c>
      <c r="N31" s="59">
        <f t="shared" si="1"/>
        <v>0.003960648148149115</v>
      </c>
      <c r="O31" s="82" t="s">
        <v>65</v>
      </c>
      <c r="P31" s="29">
        <v>1</v>
      </c>
    </row>
    <row r="32" spans="2:16" ht="12.75">
      <c r="B32" s="9">
        <v>12</v>
      </c>
      <c r="C32" s="101">
        <v>169</v>
      </c>
      <c r="D32" s="10" t="s">
        <v>201</v>
      </c>
      <c r="E32" s="45">
        <v>90</v>
      </c>
      <c r="F32" s="91" t="s">
        <v>202</v>
      </c>
      <c r="G32" s="32">
        <v>0.547916666666666</v>
      </c>
      <c r="H32" s="17">
        <v>0.5698333333333333</v>
      </c>
      <c r="I32" s="17">
        <f t="shared" si="0"/>
        <v>0.02191666666666725</v>
      </c>
      <c r="J32" s="67">
        <v>3</v>
      </c>
      <c r="K32" s="67">
        <v>3</v>
      </c>
      <c r="L32" s="19">
        <v>0</v>
      </c>
      <c r="M32" s="26">
        <f t="shared" si="2"/>
        <v>0.02191666666666725</v>
      </c>
      <c r="N32" s="59">
        <f t="shared" si="1"/>
        <v>0.003989583333333879</v>
      </c>
      <c r="O32" s="82" t="s">
        <v>65</v>
      </c>
      <c r="P32" s="29">
        <v>1</v>
      </c>
    </row>
    <row r="33" spans="2:16" ht="12.75">
      <c r="B33" s="9">
        <v>13</v>
      </c>
      <c r="C33" s="101">
        <v>168</v>
      </c>
      <c r="D33" s="10" t="s">
        <v>110</v>
      </c>
      <c r="E33" s="45">
        <v>91</v>
      </c>
      <c r="F33" s="91" t="s">
        <v>111</v>
      </c>
      <c r="G33" s="32">
        <v>0.547569444444444</v>
      </c>
      <c r="H33" s="17">
        <v>0.5698587962962963</v>
      </c>
      <c r="I33" s="17">
        <f t="shared" si="0"/>
        <v>0.022289351851852324</v>
      </c>
      <c r="J33" s="67">
        <v>4</v>
      </c>
      <c r="K33" s="67">
        <v>3</v>
      </c>
      <c r="L33" s="19">
        <v>0</v>
      </c>
      <c r="M33" s="26">
        <f t="shared" si="2"/>
        <v>0.022289351851852324</v>
      </c>
      <c r="N33" s="59">
        <f t="shared" si="1"/>
        <v>0.0043622685185189525</v>
      </c>
      <c r="O33" s="82" t="s">
        <v>65</v>
      </c>
      <c r="P33" s="29">
        <v>1</v>
      </c>
    </row>
    <row r="34" spans="2:16" ht="12.75">
      <c r="B34" s="9">
        <v>14</v>
      </c>
      <c r="C34" s="101">
        <v>170</v>
      </c>
      <c r="D34" s="10" t="s">
        <v>124</v>
      </c>
      <c r="E34" s="45">
        <v>92</v>
      </c>
      <c r="F34" s="91" t="s">
        <v>235</v>
      </c>
      <c r="G34" s="32">
        <v>0.548263888888888</v>
      </c>
      <c r="H34" s="17">
        <v>0.5706712962962963</v>
      </c>
      <c r="I34" s="17">
        <f t="shared" si="0"/>
        <v>0.02240740740740832</v>
      </c>
      <c r="J34" s="67">
        <v>1</v>
      </c>
      <c r="K34" s="67">
        <v>4</v>
      </c>
      <c r="L34" s="19">
        <v>0</v>
      </c>
      <c r="M34" s="26">
        <f t="shared" si="2"/>
        <v>0.02240740740740832</v>
      </c>
      <c r="N34" s="59">
        <f t="shared" si="1"/>
        <v>0.004480324074074948</v>
      </c>
      <c r="O34" s="82" t="s">
        <v>65</v>
      </c>
      <c r="P34" s="29">
        <v>1</v>
      </c>
    </row>
    <row r="35" spans="2:16" ht="12.75">
      <c r="B35" s="9">
        <v>15</v>
      </c>
      <c r="C35" s="101">
        <v>171</v>
      </c>
      <c r="D35" s="10" t="s">
        <v>112</v>
      </c>
      <c r="E35" s="45">
        <v>92</v>
      </c>
      <c r="F35" s="91" t="s">
        <v>111</v>
      </c>
      <c r="G35" s="32">
        <v>0.54861111111111</v>
      </c>
      <c r="H35" s="17">
        <v>0.571744212962963</v>
      </c>
      <c r="I35" s="17">
        <f t="shared" si="0"/>
        <v>0.02313310185185291</v>
      </c>
      <c r="J35" s="67">
        <v>5</v>
      </c>
      <c r="K35" s="67">
        <v>2</v>
      </c>
      <c r="L35" s="19">
        <v>0</v>
      </c>
      <c r="M35" s="26">
        <f t="shared" si="2"/>
        <v>0.02313310185185291</v>
      </c>
      <c r="N35" s="59">
        <f t="shared" si="1"/>
        <v>0.0052060185185195396</v>
      </c>
      <c r="O35" s="82" t="s">
        <v>65</v>
      </c>
      <c r="P35" s="29">
        <v>1</v>
      </c>
    </row>
    <row r="36" spans="2:16" ht="12.75">
      <c r="B36" s="9">
        <v>16</v>
      </c>
      <c r="C36" s="101">
        <v>159</v>
      </c>
      <c r="D36" s="10" t="s">
        <v>99</v>
      </c>
      <c r="E36" s="45">
        <v>90</v>
      </c>
      <c r="F36" s="91" t="s">
        <v>89</v>
      </c>
      <c r="G36" s="32">
        <v>0.544444444444444</v>
      </c>
      <c r="H36" s="17">
        <v>0.5675972222222222</v>
      </c>
      <c r="I36" s="17">
        <f t="shared" si="0"/>
        <v>0.023152777777778244</v>
      </c>
      <c r="J36" s="67">
        <v>3</v>
      </c>
      <c r="K36" s="67">
        <v>5</v>
      </c>
      <c r="L36" s="19">
        <v>0</v>
      </c>
      <c r="M36" s="26">
        <f t="shared" si="2"/>
        <v>0.023152777777778244</v>
      </c>
      <c r="N36" s="59">
        <f t="shared" si="1"/>
        <v>0.005225694444444873</v>
      </c>
      <c r="O36" s="82" t="s">
        <v>65</v>
      </c>
      <c r="P36" s="29">
        <v>1</v>
      </c>
    </row>
    <row r="37" spans="2:16" ht="12.75">
      <c r="B37" s="9">
        <v>17</v>
      </c>
      <c r="C37" s="101">
        <v>157</v>
      </c>
      <c r="D37" s="10" t="s">
        <v>113</v>
      </c>
      <c r="E37" s="45">
        <v>93</v>
      </c>
      <c r="F37" s="91" t="s">
        <v>111</v>
      </c>
      <c r="G37" s="32">
        <v>0.54375</v>
      </c>
      <c r="H37" s="17">
        <v>0.5676898148148148</v>
      </c>
      <c r="I37" s="17">
        <f t="shared" si="0"/>
        <v>0.023939814814814886</v>
      </c>
      <c r="J37" s="67">
        <v>3</v>
      </c>
      <c r="K37" s="67">
        <v>3</v>
      </c>
      <c r="L37" s="19">
        <v>0</v>
      </c>
      <c r="M37" s="26">
        <f t="shared" si="2"/>
        <v>0.023939814814814886</v>
      </c>
      <c r="N37" s="59">
        <f t="shared" si="1"/>
        <v>0.006012731481481515</v>
      </c>
      <c r="O37" s="82" t="s">
        <v>65</v>
      </c>
      <c r="P37" s="29">
        <v>1</v>
      </c>
    </row>
    <row r="38" spans="2:16" ht="12.75">
      <c r="B38" s="9">
        <v>18</v>
      </c>
      <c r="C38" s="101">
        <v>167</v>
      </c>
      <c r="D38" s="10" t="s">
        <v>120</v>
      </c>
      <c r="E38" s="45">
        <v>90</v>
      </c>
      <c r="F38" s="91" t="s">
        <v>235</v>
      </c>
      <c r="G38" s="32">
        <v>0.547222222222221</v>
      </c>
      <c r="H38" s="17">
        <v>0.5715069444444444</v>
      </c>
      <c r="I38" s="17">
        <f t="shared" si="0"/>
        <v>0.02428472222222333</v>
      </c>
      <c r="J38" s="67">
        <v>3</v>
      </c>
      <c r="K38" s="67">
        <v>4</v>
      </c>
      <c r="L38" s="19">
        <v>0</v>
      </c>
      <c r="M38" s="26">
        <f t="shared" si="2"/>
        <v>0.02428472222222333</v>
      </c>
      <c r="N38" s="59">
        <f t="shared" si="1"/>
        <v>0.00635763888888996</v>
      </c>
      <c r="O38" s="82"/>
      <c r="P38" s="29">
        <v>1</v>
      </c>
    </row>
    <row r="39" spans="2:16" ht="12.75">
      <c r="B39" s="9">
        <v>19</v>
      </c>
      <c r="C39" s="101">
        <v>153</v>
      </c>
      <c r="D39" s="10" t="s">
        <v>121</v>
      </c>
      <c r="E39" s="45">
        <v>91</v>
      </c>
      <c r="F39" s="91" t="s">
        <v>235</v>
      </c>
      <c r="G39" s="32">
        <v>0.5423611111111112</v>
      </c>
      <c r="H39" s="17">
        <v>0.5669456018518518</v>
      </c>
      <c r="I39" s="17">
        <f t="shared" si="0"/>
        <v>0.02458449074074065</v>
      </c>
      <c r="J39" s="67">
        <v>3</v>
      </c>
      <c r="K39" s="67">
        <v>4</v>
      </c>
      <c r="L39" s="19">
        <v>0</v>
      </c>
      <c r="M39" s="26">
        <f>H39-G39+(J39+K39)*L39</f>
        <v>0.02458449074074065</v>
      </c>
      <c r="N39" s="59">
        <f t="shared" si="1"/>
        <v>0.006657407407407279</v>
      </c>
      <c r="O39" s="82"/>
      <c r="P39" s="29">
        <v>1</v>
      </c>
    </row>
    <row r="40" spans="2:16" ht="12.75">
      <c r="B40" s="9">
        <v>20</v>
      </c>
      <c r="C40" s="101">
        <v>152</v>
      </c>
      <c r="D40" s="10" t="s">
        <v>122</v>
      </c>
      <c r="E40" s="45">
        <v>91</v>
      </c>
      <c r="F40" s="91" t="s">
        <v>235</v>
      </c>
      <c r="G40" s="32">
        <v>0.5420138888888889</v>
      </c>
      <c r="H40" s="17">
        <v>0.5669456018518518</v>
      </c>
      <c r="I40" s="17">
        <f t="shared" si="0"/>
        <v>0.024931712962962926</v>
      </c>
      <c r="J40" s="67">
        <v>5</v>
      </c>
      <c r="K40" s="67">
        <v>5</v>
      </c>
      <c r="L40" s="19">
        <v>0</v>
      </c>
      <c r="M40" s="26">
        <f>H40-G40+(J40+K40)*L40</f>
        <v>0.024931712962962926</v>
      </c>
      <c r="N40" s="59">
        <f t="shared" si="1"/>
        <v>0.007004629629629555</v>
      </c>
      <c r="O40" s="82"/>
      <c r="P40" s="29">
        <v>1</v>
      </c>
    </row>
    <row r="41" spans="2:16" ht="12.75">
      <c r="B41" s="9">
        <v>21</v>
      </c>
      <c r="C41" s="101">
        <v>162</v>
      </c>
      <c r="D41" s="10" t="s">
        <v>123</v>
      </c>
      <c r="E41" s="45">
        <v>91</v>
      </c>
      <c r="F41" s="91" t="s">
        <v>235</v>
      </c>
      <c r="G41" s="32">
        <v>0.545486111111111</v>
      </c>
      <c r="H41" s="17">
        <v>0.5727013888888889</v>
      </c>
      <c r="I41" s="17">
        <f t="shared" si="0"/>
        <v>0.02721527777777788</v>
      </c>
      <c r="J41" s="67">
        <v>4</v>
      </c>
      <c r="K41" s="67">
        <v>4</v>
      </c>
      <c r="L41" s="19">
        <v>0</v>
      </c>
      <c r="M41" s="26">
        <f t="shared" si="2"/>
        <v>0.02721527777777788</v>
      </c>
      <c r="N41" s="59">
        <f t="shared" si="1"/>
        <v>0.009288194444444509</v>
      </c>
      <c r="O41" s="82"/>
      <c r="P41" s="29"/>
    </row>
    <row r="46" spans="12:14" ht="15.75">
      <c r="L46" s="33"/>
      <c r="M46" t="s">
        <v>16</v>
      </c>
      <c r="N46" s="51"/>
    </row>
    <row r="47" spans="12:14" ht="15.75">
      <c r="L47" s="33" t="s">
        <v>16</v>
      </c>
      <c r="N47" s="51"/>
    </row>
    <row r="48" spans="13:14" ht="15.75">
      <c r="M48" s="33" t="s">
        <v>216</v>
      </c>
      <c r="N48"/>
    </row>
    <row r="49" spans="12:14" ht="12.75">
      <c r="L49" t="s">
        <v>216</v>
      </c>
      <c r="N49"/>
    </row>
    <row r="50" spans="13:14" ht="15.75">
      <c r="M50" s="33"/>
      <c r="N50" s="33"/>
    </row>
  </sheetData>
  <mergeCells count="7">
    <mergeCell ref="J19:K19"/>
    <mergeCell ref="A8:P8"/>
    <mergeCell ref="A9:P9"/>
    <mergeCell ref="A11:P11"/>
    <mergeCell ref="A13:P13"/>
    <mergeCell ref="B15:G15"/>
    <mergeCell ref="A10:P10"/>
  </mergeCells>
  <printOptions/>
  <pageMargins left="0.5905511811023623" right="0" top="0.984251968503937" bottom="0" header="0" footer="0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P54"/>
  <sheetViews>
    <sheetView showGridLines="0" workbookViewId="0" topLeftCell="A19">
      <selection activeCell="D21" sqref="D21:F44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3.375" style="52" customWidth="1"/>
    <col min="4" max="4" width="21.125" style="0" customWidth="1"/>
    <col min="5" max="5" width="2.75390625" style="52" customWidth="1"/>
    <col min="6" max="6" width="27.875" style="0" customWidth="1"/>
    <col min="7" max="7" width="11.75390625" style="0" hidden="1" customWidth="1"/>
    <col min="8" max="8" width="11.625" style="0" hidden="1" customWidth="1"/>
    <col min="9" max="9" width="9.375" style="0" customWidth="1"/>
    <col min="10" max="10" width="2.75390625" style="0" customWidth="1"/>
    <col min="11" max="11" width="2.375" style="0" customWidth="1"/>
    <col min="12" max="12" width="12.75390625" style="0" hidden="1" customWidth="1"/>
    <col min="13" max="13" width="9.875" style="0" customWidth="1"/>
    <col min="14" max="14" width="9.75390625" style="0" customWidth="1"/>
    <col min="15" max="15" width="2.625" style="44" customWidth="1"/>
    <col min="16" max="16" width="3.25390625" style="0" customWidth="1"/>
  </cols>
  <sheetData>
    <row r="8" spans="1:16" ht="23.25" customHeight="1">
      <c r="A8" s="164" t="s">
        <v>52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16" ht="23.25" customHeight="1">
      <c r="A9" s="164" t="s">
        <v>62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16" ht="20.25">
      <c r="A10" s="164" t="s">
        <v>58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1" spans="1:16" ht="23.25" customHeight="1">
      <c r="A11" s="165" t="s">
        <v>71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2" ht="18">
      <c r="A12" s="37"/>
      <c r="B12" s="36"/>
      <c r="C12" s="49"/>
      <c r="D12" s="36"/>
      <c r="E12" s="50"/>
      <c r="F12" s="36"/>
      <c r="G12" s="35"/>
      <c r="H12" s="35"/>
      <c r="I12" s="35"/>
      <c r="J12" s="35"/>
      <c r="K12" s="35"/>
      <c r="L12" s="35"/>
    </row>
    <row r="13" spans="1:16" ht="18">
      <c r="A13" s="165" t="s">
        <v>241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4" spans="1:13" ht="14.25" customHeight="1">
      <c r="A14" s="35"/>
      <c r="B14" s="35"/>
      <c r="C14" s="50"/>
      <c r="D14" s="35"/>
      <c r="E14" s="50"/>
      <c r="F14" s="35"/>
      <c r="G14" s="35"/>
      <c r="H14" s="35"/>
      <c r="I14" s="35"/>
      <c r="J14" s="35"/>
      <c r="K14" s="35"/>
      <c r="M14" s="13"/>
    </row>
    <row r="15" spans="2:11" ht="15.75">
      <c r="B15" s="167" t="s">
        <v>57</v>
      </c>
      <c r="C15" s="167"/>
      <c r="D15" s="167"/>
      <c r="E15" s="167"/>
      <c r="F15" s="167"/>
      <c r="G15" s="167"/>
      <c r="H15" s="5"/>
      <c r="I15" s="5"/>
      <c r="J15" s="5"/>
      <c r="K15" s="5"/>
    </row>
    <row r="16" spans="2:4" ht="15.75">
      <c r="B16" s="34"/>
      <c r="C16" s="51"/>
      <c r="D16" s="33"/>
    </row>
    <row r="17" spans="2:13" ht="15.75">
      <c r="B17" s="33" t="s">
        <v>218</v>
      </c>
      <c r="C17" s="51"/>
      <c r="D17" s="33"/>
      <c r="L17" s="33"/>
      <c r="M17" s="33" t="s">
        <v>238</v>
      </c>
    </row>
    <row r="18" ht="13.5" thickBot="1"/>
    <row r="19" spans="2:16" ht="16.5" thickBot="1">
      <c r="B19" s="1" t="s">
        <v>13</v>
      </c>
      <c r="C19" s="53" t="s">
        <v>0</v>
      </c>
      <c r="D19" s="2" t="s">
        <v>17</v>
      </c>
      <c r="E19" s="97" t="s">
        <v>19</v>
      </c>
      <c r="F19" s="4" t="s">
        <v>14</v>
      </c>
      <c r="G19" s="2" t="s">
        <v>1</v>
      </c>
      <c r="H19" s="3" t="s">
        <v>1</v>
      </c>
      <c r="I19" s="2" t="s">
        <v>1</v>
      </c>
      <c r="J19" s="166" t="s">
        <v>4</v>
      </c>
      <c r="K19" s="163"/>
      <c r="L19" s="2" t="s">
        <v>8</v>
      </c>
      <c r="M19" s="2" t="s">
        <v>1</v>
      </c>
      <c r="N19" s="15" t="s">
        <v>11</v>
      </c>
      <c r="O19" s="15" t="s">
        <v>15</v>
      </c>
      <c r="P19" s="96" t="s">
        <v>51</v>
      </c>
    </row>
    <row r="20" spans="2:16" ht="16.5" thickBot="1">
      <c r="B20" s="23"/>
      <c r="C20" s="54"/>
      <c r="D20" s="14"/>
      <c r="E20" s="98"/>
      <c r="F20" s="24"/>
      <c r="G20" s="14" t="s">
        <v>2</v>
      </c>
      <c r="H20" s="24" t="s">
        <v>3</v>
      </c>
      <c r="I20" s="14" t="s">
        <v>10</v>
      </c>
      <c r="J20" s="21" t="s">
        <v>6</v>
      </c>
      <c r="K20" s="21" t="s">
        <v>7</v>
      </c>
      <c r="L20" s="14" t="s">
        <v>9</v>
      </c>
      <c r="M20" s="20" t="s">
        <v>5</v>
      </c>
      <c r="N20" s="16" t="s">
        <v>12</v>
      </c>
      <c r="O20" s="16"/>
      <c r="P20" s="20" t="s">
        <v>50</v>
      </c>
    </row>
    <row r="21" spans="2:16" ht="12.75">
      <c r="B21" s="22">
        <v>1</v>
      </c>
      <c r="C21" s="147">
        <v>118</v>
      </c>
      <c r="D21" s="7" t="s">
        <v>152</v>
      </c>
      <c r="E21" s="99">
        <v>92</v>
      </c>
      <c r="F21" s="91" t="s">
        <v>150</v>
      </c>
      <c r="G21" s="31">
        <v>0.526736111111112</v>
      </c>
      <c r="H21" s="26">
        <v>0.5412280092592593</v>
      </c>
      <c r="I21" s="19">
        <f aca="true" t="shared" si="0" ref="I21:I44">H21-G21</f>
        <v>0.01449189814814733</v>
      </c>
      <c r="J21" s="86">
        <v>2</v>
      </c>
      <c r="K21" s="86">
        <v>2</v>
      </c>
      <c r="L21" s="19">
        <v>0</v>
      </c>
      <c r="M21" s="26">
        <f aca="true" t="shared" si="1" ref="M21:M44">H21-G21+(J21+K21)*L21</f>
        <v>0.01449189814814733</v>
      </c>
      <c r="N21" s="39">
        <f aca="true" t="shared" si="2" ref="N21:N44">M21-M$21</f>
        <v>0</v>
      </c>
      <c r="O21" s="81" t="s">
        <v>64</v>
      </c>
      <c r="P21" s="40">
        <v>15</v>
      </c>
    </row>
    <row r="22" spans="2:16" ht="12.75">
      <c r="B22" s="9">
        <v>2</v>
      </c>
      <c r="C22" s="148">
        <v>120</v>
      </c>
      <c r="D22" s="10" t="s">
        <v>88</v>
      </c>
      <c r="E22" s="94">
        <v>93</v>
      </c>
      <c r="F22" s="89" t="s">
        <v>219</v>
      </c>
      <c r="G22" s="32">
        <v>0.527430555555557</v>
      </c>
      <c r="H22" s="12">
        <v>0.5421574074074075</v>
      </c>
      <c r="I22" s="17">
        <f t="shared" si="0"/>
        <v>0.01472685185185052</v>
      </c>
      <c r="J22" s="18">
        <v>3</v>
      </c>
      <c r="K22" s="18">
        <v>4</v>
      </c>
      <c r="L22" s="19">
        <v>0</v>
      </c>
      <c r="M22" s="26">
        <f t="shared" si="1"/>
        <v>0.01472685185185052</v>
      </c>
      <c r="N22" s="38">
        <f t="shared" si="2"/>
        <v>0.00023495370370318902</v>
      </c>
      <c r="O22" s="82" t="s">
        <v>64</v>
      </c>
      <c r="P22" s="29">
        <v>14</v>
      </c>
    </row>
    <row r="23" spans="2:16" ht="12.75">
      <c r="B23" s="9">
        <v>3</v>
      </c>
      <c r="C23" s="148">
        <v>125</v>
      </c>
      <c r="D23" s="10" t="s">
        <v>87</v>
      </c>
      <c r="E23" s="94">
        <v>93</v>
      </c>
      <c r="F23" s="89" t="s">
        <v>219</v>
      </c>
      <c r="G23" s="32">
        <v>0.529166666666668</v>
      </c>
      <c r="H23" s="12">
        <v>0.5443877314814815</v>
      </c>
      <c r="I23" s="17">
        <f t="shared" si="0"/>
        <v>0.015221064814813445</v>
      </c>
      <c r="J23" s="18">
        <v>3</v>
      </c>
      <c r="K23" s="18">
        <v>4</v>
      </c>
      <c r="L23" s="19">
        <v>0</v>
      </c>
      <c r="M23" s="26">
        <f t="shared" si="1"/>
        <v>0.015221064814813445</v>
      </c>
      <c r="N23" s="38">
        <f t="shared" si="2"/>
        <v>0.0007291666666661145</v>
      </c>
      <c r="O23" s="82" t="s">
        <v>64</v>
      </c>
      <c r="P23" s="29">
        <v>13</v>
      </c>
    </row>
    <row r="24" spans="2:16" ht="12.75">
      <c r="B24" s="9">
        <v>4</v>
      </c>
      <c r="C24" s="148">
        <v>117</v>
      </c>
      <c r="D24" s="10" t="s">
        <v>220</v>
      </c>
      <c r="E24" s="94">
        <v>93</v>
      </c>
      <c r="F24" s="89" t="s">
        <v>219</v>
      </c>
      <c r="G24" s="32">
        <v>0.52638888888889</v>
      </c>
      <c r="H24" s="12">
        <v>0.5416950231481482</v>
      </c>
      <c r="I24" s="17">
        <f t="shared" si="0"/>
        <v>0.015306134259258197</v>
      </c>
      <c r="J24" s="18">
        <v>4</v>
      </c>
      <c r="K24" s="18">
        <v>3</v>
      </c>
      <c r="L24" s="19">
        <v>0</v>
      </c>
      <c r="M24" s="26">
        <f t="shared" si="1"/>
        <v>0.015306134259258197</v>
      </c>
      <c r="N24" s="38">
        <f t="shared" si="2"/>
        <v>0.0008142361111108665</v>
      </c>
      <c r="O24" s="82" t="s">
        <v>64</v>
      </c>
      <c r="P24" s="29">
        <v>12</v>
      </c>
    </row>
    <row r="25" spans="2:16" ht="12.75">
      <c r="B25" s="9">
        <v>5</v>
      </c>
      <c r="C25" s="148">
        <v>106</v>
      </c>
      <c r="D25" s="10" t="s">
        <v>158</v>
      </c>
      <c r="E25" s="94">
        <v>92</v>
      </c>
      <c r="F25" s="91" t="s">
        <v>155</v>
      </c>
      <c r="G25" s="32">
        <v>0.522569444444445</v>
      </c>
      <c r="H25" s="12">
        <v>0.5379525462962963</v>
      </c>
      <c r="I25" s="17">
        <f t="shared" si="0"/>
        <v>0.015383101851851322</v>
      </c>
      <c r="J25" s="67">
        <v>4</v>
      </c>
      <c r="K25" s="70">
        <v>3</v>
      </c>
      <c r="L25" s="19">
        <v>0</v>
      </c>
      <c r="M25" s="26">
        <f t="shared" si="1"/>
        <v>0.015383101851851322</v>
      </c>
      <c r="N25" s="38">
        <f t="shared" si="2"/>
        <v>0.000891203703703991</v>
      </c>
      <c r="O25" s="82" t="s">
        <v>64</v>
      </c>
      <c r="P25" s="29">
        <v>11</v>
      </c>
    </row>
    <row r="26" spans="2:16" ht="12.75">
      <c r="B26" s="9">
        <v>6</v>
      </c>
      <c r="C26" s="148">
        <v>116</v>
      </c>
      <c r="D26" s="10" t="s">
        <v>151</v>
      </c>
      <c r="E26" s="94">
        <v>92</v>
      </c>
      <c r="F26" s="91" t="s">
        <v>150</v>
      </c>
      <c r="G26" s="32">
        <v>0.526041666666667</v>
      </c>
      <c r="H26" s="12">
        <v>0.5417546296296296</v>
      </c>
      <c r="I26" s="17">
        <f t="shared" si="0"/>
        <v>0.01571296296296265</v>
      </c>
      <c r="J26" s="67">
        <v>1</v>
      </c>
      <c r="K26" s="70">
        <v>4</v>
      </c>
      <c r="L26" s="19">
        <v>0</v>
      </c>
      <c r="M26" s="26">
        <f t="shared" si="1"/>
        <v>0.01571296296296265</v>
      </c>
      <c r="N26" s="38">
        <f t="shared" si="2"/>
        <v>0.0012210648148153203</v>
      </c>
      <c r="O26" s="82" t="s">
        <v>64</v>
      </c>
      <c r="P26" s="29">
        <v>10</v>
      </c>
    </row>
    <row r="27" spans="2:16" ht="12.75">
      <c r="B27" s="9">
        <v>7</v>
      </c>
      <c r="C27" s="148">
        <v>122</v>
      </c>
      <c r="D27" s="10" t="s">
        <v>136</v>
      </c>
      <c r="E27" s="94">
        <v>93</v>
      </c>
      <c r="F27" s="91" t="s">
        <v>135</v>
      </c>
      <c r="G27" s="32">
        <v>0.528125000000001</v>
      </c>
      <c r="H27" s="12">
        <v>0.5442847222222222</v>
      </c>
      <c r="I27" s="17">
        <f t="shared" si="0"/>
        <v>0.016159722222221284</v>
      </c>
      <c r="J27" s="67">
        <v>4</v>
      </c>
      <c r="K27" s="70">
        <v>5</v>
      </c>
      <c r="L27" s="19">
        <v>0</v>
      </c>
      <c r="M27" s="26">
        <f t="shared" si="1"/>
        <v>0.016159722222221284</v>
      </c>
      <c r="N27" s="38">
        <f t="shared" si="2"/>
        <v>0.0016678240740739536</v>
      </c>
      <c r="O27" s="82" t="s">
        <v>65</v>
      </c>
      <c r="P27" s="29">
        <v>9</v>
      </c>
    </row>
    <row r="28" spans="2:16" ht="12.75">
      <c r="B28" s="9">
        <v>8</v>
      </c>
      <c r="C28" s="148">
        <v>107</v>
      </c>
      <c r="D28" s="10" t="s">
        <v>137</v>
      </c>
      <c r="E28" s="94">
        <v>93</v>
      </c>
      <c r="F28" s="91" t="s">
        <v>135</v>
      </c>
      <c r="G28" s="32">
        <v>0.522916666666667</v>
      </c>
      <c r="H28" s="12">
        <v>0.5392060185185185</v>
      </c>
      <c r="I28" s="17">
        <f t="shared" si="0"/>
        <v>0.01628935185185143</v>
      </c>
      <c r="J28" s="67">
        <v>4</v>
      </c>
      <c r="K28" s="70">
        <v>5</v>
      </c>
      <c r="L28" s="19">
        <v>0</v>
      </c>
      <c r="M28" s="26">
        <f t="shared" si="1"/>
        <v>0.01628935185185143</v>
      </c>
      <c r="N28" s="38">
        <f t="shared" si="2"/>
        <v>0.0017974537037040994</v>
      </c>
      <c r="O28" s="82" t="s">
        <v>65</v>
      </c>
      <c r="P28" s="29">
        <v>8</v>
      </c>
    </row>
    <row r="29" spans="2:16" ht="12.75">
      <c r="B29" s="9">
        <v>9</v>
      </c>
      <c r="C29" s="148">
        <v>110</v>
      </c>
      <c r="D29" s="10" t="s">
        <v>149</v>
      </c>
      <c r="E29" s="94">
        <v>94</v>
      </c>
      <c r="F29" s="91" t="s">
        <v>150</v>
      </c>
      <c r="G29" s="32">
        <v>0.523958333333334</v>
      </c>
      <c r="H29" s="12">
        <v>0.5406481481481481</v>
      </c>
      <c r="I29" s="17">
        <f t="shared" si="0"/>
        <v>0.01668981481481413</v>
      </c>
      <c r="J29" s="67">
        <v>4</v>
      </c>
      <c r="K29" s="70">
        <v>4</v>
      </c>
      <c r="L29" s="19">
        <v>0</v>
      </c>
      <c r="M29" s="26">
        <f t="shared" si="1"/>
        <v>0.01668981481481413</v>
      </c>
      <c r="N29" s="38">
        <f t="shared" si="2"/>
        <v>0.0021979166666667993</v>
      </c>
      <c r="O29" s="82" t="s">
        <v>65</v>
      </c>
      <c r="P29" s="29">
        <v>7</v>
      </c>
    </row>
    <row r="30" spans="2:16" ht="12.75">
      <c r="B30" s="9">
        <v>10</v>
      </c>
      <c r="C30" s="148">
        <v>102</v>
      </c>
      <c r="D30" s="10" t="s">
        <v>20</v>
      </c>
      <c r="E30" s="94">
        <v>92</v>
      </c>
      <c r="F30" s="91" t="s">
        <v>213</v>
      </c>
      <c r="G30" s="32">
        <v>0.5211805555555555</v>
      </c>
      <c r="H30" s="12">
        <v>0.5378715277777778</v>
      </c>
      <c r="I30" s="17">
        <f t="shared" si="0"/>
        <v>0.016690972222222267</v>
      </c>
      <c r="J30" s="8">
        <v>4</v>
      </c>
      <c r="K30" s="27">
        <v>5</v>
      </c>
      <c r="L30" s="19">
        <v>0</v>
      </c>
      <c r="M30" s="26">
        <f>H30-G30+(J30+K30)*L30</f>
        <v>0.016690972222222267</v>
      </c>
      <c r="N30" s="38">
        <f t="shared" si="2"/>
        <v>0.002199074074074936</v>
      </c>
      <c r="O30" s="82" t="s">
        <v>65</v>
      </c>
      <c r="P30" s="29">
        <v>6</v>
      </c>
    </row>
    <row r="31" spans="2:16" ht="12.75">
      <c r="B31" s="9">
        <v>11</v>
      </c>
      <c r="C31" s="148">
        <v>105</v>
      </c>
      <c r="D31" s="10" t="s">
        <v>118</v>
      </c>
      <c r="E31" s="94">
        <v>92</v>
      </c>
      <c r="F31" s="91" t="s">
        <v>235</v>
      </c>
      <c r="G31" s="32">
        <v>0.522222222222222</v>
      </c>
      <c r="H31" s="12">
        <v>0.539074074074074</v>
      </c>
      <c r="I31" s="17">
        <f t="shared" si="0"/>
        <v>0.016851851851852007</v>
      </c>
      <c r="J31" s="67">
        <v>2</v>
      </c>
      <c r="K31" s="70">
        <v>4</v>
      </c>
      <c r="L31" s="19">
        <v>0</v>
      </c>
      <c r="M31" s="26">
        <f t="shared" si="1"/>
        <v>0.016851851851852007</v>
      </c>
      <c r="N31" s="38">
        <f t="shared" si="2"/>
        <v>0.002359953703704676</v>
      </c>
      <c r="O31" s="82" t="s">
        <v>65</v>
      </c>
      <c r="P31" s="29">
        <v>5</v>
      </c>
    </row>
    <row r="32" spans="2:16" ht="12.75">
      <c r="B32" s="9">
        <v>12</v>
      </c>
      <c r="C32" s="148">
        <v>115</v>
      </c>
      <c r="D32" s="10" t="s">
        <v>204</v>
      </c>
      <c r="E32" s="94">
        <v>94</v>
      </c>
      <c r="F32" s="91" t="s">
        <v>186</v>
      </c>
      <c r="G32" s="32">
        <v>0.525694444444445</v>
      </c>
      <c r="H32" s="12">
        <v>0.5434722222222222</v>
      </c>
      <c r="I32" s="17">
        <f t="shared" si="0"/>
        <v>0.017777777777777226</v>
      </c>
      <c r="J32" s="67">
        <v>3</v>
      </c>
      <c r="K32" s="70">
        <v>3</v>
      </c>
      <c r="L32" s="19">
        <v>0</v>
      </c>
      <c r="M32" s="26">
        <f t="shared" si="1"/>
        <v>0.017777777777777226</v>
      </c>
      <c r="N32" s="38">
        <f t="shared" si="2"/>
        <v>0.0032858796296298953</v>
      </c>
      <c r="O32" s="82" t="s">
        <v>65</v>
      </c>
      <c r="P32" s="29">
        <v>4</v>
      </c>
    </row>
    <row r="33" spans="2:16" ht="12.75">
      <c r="B33" s="9">
        <v>13</v>
      </c>
      <c r="C33" s="148">
        <v>104</v>
      </c>
      <c r="D33" s="10" t="s">
        <v>85</v>
      </c>
      <c r="E33" s="94">
        <v>94</v>
      </c>
      <c r="F33" s="89" t="s">
        <v>37</v>
      </c>
      <c r="G33" s="32">
        <v>0.521875</v>
      </c>
      <c r="H33" s="12">
        <v>0.5400127314814814</v>
      </c>
      <c r="I33" s="17">
        <f t="shared" si="0"/>
        <v>0.018137731481481456</v>
      </c>
      <c r="J33" s="8">
        <v>5</v>
      </c>
      <c r="K33" s="27">
        <v>5</v>
      </c>
      <c r="L33" s="19">
        <v>0</v>
      </c>
      <c r="M33" s="26">
        <f t="shared" si="1"/>
        <v>0.018137731481481456</v>
      </c>
      <c r="N33" s="38">
        <f t="shared" si="2"/>
        <v>0.0036458333333341253</v>
      </c>
      <c r="O33" s="82" t="s">
        <v>65</v>
      </c>
      <c r="P33" s="29">
        <v>3</v>
      </c>
    </row>
    <row r="34" spans="2:16" ht="12.75">
      <c r="B34" s="9">
        <v>14</v>
      </c>
      <c r="C34" s="148">
        <v>103</v>
      </c>
      <c r="D34" s="10" t="s">
        <v>86</v>
      </c>
      <c r="E34" s="94">
        <v>94</v>
      </c>
      <c r="F34" s="91" t="s">
        <v>37</v>
      </c>
      <c r="G34" s="32">
        <v>0.5215277777777778</v>
      </c>
      <c r="H34" s="12">
        <v>0.5397534722222223</v>
      </c>
      <c r="I34" s="17">
        <f t="shared" si="0"/>
        <v>0.01822569444444444</v>
      </c>
      <c r="J34" s="8">
        <v>5</v>
      </c>
      <c r="K34" s="27">
        <v>4</v>
      </c>
      <c r="L34" s="19">
        <v>0</v>
      </c>
      <c r="M34" s="26">
        <f>H34-G34+(J34+K34)*L34</f>
        <v>0.01822569444444444</v>
      </c>
      <c r="N34" s="38">
        <f t="shared" si="2"/>
        <v>0.0037337962962971094</v>
      </c>
      <c r="O34" s="82" t="s">
        <v>65</v>
      </c>
      <c r="P34" s="29">
        <v>2</v>
      </c>
    </row>
    <row r="35" spans="2:16" ht="12.75">
      <c r="B35" s="9">
        <v>15</v>
      </c>
      <c r="C35" s="148">
        <v>121</v>
      </c>
      <c r="D35" s="10" t="s">
        <v>115</v>
      </c>
      <c r="E35" s="94">
        <v>94</v>
      </c>
      <c r="F35" s="91" t="s">
        <v>104</v>
      </c>
      <c r="G35" s="32">
        <v>0.527777777777779</v>
      </c>
      <c r="H35" s="12">
        <v>0.5468310185185185</v>
      </c>
      <c r="I35" s="17">
        <f t="shared" si="0"/>
        <v>0.01905324074073944</v>
      </c>
      <c r="J35" s="67">
        <v>4</v>
      </c>
      <c r="K35" s="70">
        <v>5</v>
      </c>
      <c r="L35" s="19">
        <v>0</v>
      </c>
      <c r="M35" s="26">
        <f t="shared" si="1"/>
        <v>0.01905324074073944</v>
      </c>
      <c r="N35" s="38">
        <f t="shared" si="2"/>
        <v>0.00456134259259211</v>
      </c>
      <c r="O35" s="82" t="s">
        <v>65</v>
      </c>
      <c r="P35" s="29">
        <v>2</v>
      </c>
    </row>
    <row r="36" spans="2:16" ht="12.75">
      <c r="B36" s="9">
        <v>16</v>
      </c>
      <c r="C36" s="148">
        <v>101</v>
      </c>
      <c r="D36" s="10" t="s">
        <v>205</v>
      </c>
      <c r="E36" s="94">
        <v>93</v>
      </c>
      <c r="F36" s="91" t="s">
        <v>186</v>
      </c>
      <c r="G36" s="32">
        <v>0.5208333333333334</v>
      </c>
      <c r="H36" s="12">
        <v>0.5401018518518519</v>
      </c>
      <c r="I36" s="17">
        <f t="shared" si="0"/>
        <v>0.019268518518518518</v>
      </c>
      <c r="J36" s="8">
        <v>4</v>
      </c>
      <c r="K36" s="27">
        <v>5</v>
      </c>
      <c r="L36" s="19">
        <v>0</v>
      </c>
      <c r="M36" s="26">
        <f>H36-G36+(J36+K36)*L36</f>
        <v>0.019268518518518518</v>
      </c>
      <c r="N36" s="38">
        <f t="shared" si="2"/>
        <v>0.004776620370371187</v>
      </c>
      <c r="O36" s="82" t="s">
        <v>65</v>
      </c>
      <c r="P36" s="29">
        <v>2</v>
      </c>
    </row>
    <row r="37" spans="2:16" ht="12.75">
      <c r="B37" s="9">
        <v>17</v>
      </c>
      <c r="C37" s="148">
        <v>114</v>
      </c>
      <c r="D37" s="10" t="s">
        <v>209</v>
      </c>
      <c r="E37" s="94">
        <v>93</v>
      </c>
      <c r="F37" s="91" t="s">
        <v>28</v>
      </c>
      <c r="G37" s="32">
        <v>0.525347222222223</v>
      </c>
      <c r="H37" s="12">
        <v>0.5447893518518518</v>
      </c>
      <c r="I37" s="17">
        <f t="shared" si="0"/>
        <v>0.01944212962962888</v>
      </c>
      <c r="J37" s="67">
        <v>3</v>
      </c>
      <c r="K37" s="70">
        <v>5</v>
      </c>
      <c r="L37" s="19">
        <v>0</v>
      </c>
      <c r="M37" s="26">
        <f t="shared" si="1"/>
        <v>0.01944212962962888</v>
      </c>
      <c r="N37" s="38">
        <f t="shared" si="2"/>
        <v>0.0049502314814815485</v>
      </c>
      <c r="O37" s="82" t="s">
        <v>65</v>
      </c>
      <c r="P37" s="29">
        <v>2</v>
      </c>
    </row>
    <row r="38" spans="2:16" ht="12.75">
      <c r="B38" s="9">
        <v>18</v>
      </c>
      <c r="C38" s="148">
        <v>109</v>
      </c>
      <c r="D38" s="10" t="s">
        <v>173</v>
      </c>
      <c r="E38" s="94">
        <v>94</v>
      </c>
      <c r="F38" s="91" t="s">
        <v>168</v>
      </c>
      <c r="G38" s="32">
        <v>0.523611111111111</v>
      </c>
      <c r="H38" s="12">
        <v>0.5431863425925926</v>
      </c>
      <c r="I38" s="17">
        <f t="shared" si="0"/>
        <v>0.019575231481481548</v>
      </c>
      <c r="J38" s="67">
        <v>2</v>
      </c>
      <c r="K38" s="70">
        <v>4</v>
      </c>
      <c r="L38" s="19">
        <v>0</v>
      </c>
      <c r="M38" s="26">
        <f t="shared" si="1"/>
        <v>0.019575231481481548</v>
      </c>
      <c r="N38" s="38">
        <f t="shared" si="2"/>
        <v>0.005083333333334217</v>
      </c>
      <c r="O38" s="82" t="s">
        <v>65</v>
      </c>
      <c r="P38" s="29">
        <v>2</v>
      </c>
    </row>
    <row r="39" spans="2:16" ht="12.75">
      <c r="B39" s="9">
        <v>19</v>
      </c>
      <c r="C39" s="148">
        <v>126</v>
      </c>
      <c r="D39" s="10" t="s">
        <v>214</v>
      </c>
      <c r="E39" s="94">
        <v>92</v>
      </c>
      <c r="F39" s="91" t="s">
        <v>213</v>
      </c>
      <c r="G39" s="32">
        <v>0.52951388888889</v>
      </c>
      <c r="H39" s="12">
        <v>0.549212962962963</v>
      </c>
      <c r="I39" s="17">
        <f t="shared" si="0"/>
        <v>0.01969907407407301</v>
      </c>
      <c r="J39" s="67">
        <v>3</v>
      </c>
      <c r="K39" s="70">
        <v>3</v>
      </c>
      <c r="L39" s="19">
        <v>0</v>
      </c>
      <c r="M39" s="26">
        <f t="shared" si="1"/>
        <v>0.01969907407407301</v>
      </c>
      <c r="N39" s="38">
        <f t="shared" si="2"/>
        <v>0.005207175925925678</v>
      </c>
      <c r="O39" s="82" t="s">
        <v>65</v>
      </c>
      <c r="P39" s="29">
        <v>2</v>
      </c>
    </row>
    <row r="40" spans="2:16" ht="12.75">
      <c r="B40" s="9">
        <v>20</v>
      </c>
      <c r="C40" s="148">
        <v>108</v>
      </c>
      <c r="D40" s="10" t="s">
        <v>114</v>
      </c>
      <c r="E40" s="94">
        <v>94</v>
      </c>
      <c r="F40" s="91" t="s">
        <v>104</v>
      </c>
      <c r="G40" s="32">
        <v>0.523263888888889</v>
      </c>
      <c r="H40" s="12">
        <v>0.5429849537037037</v>
      </c>
      <c r="I40" s="17">
        <f t="shared" si="0"/>
        <v>0.019721064814814726</v>
      </c>
      <c r="J40" s="67">
        <v>5</v>
      </c>
      <c r="K40" s="70">
        <v>5</v>
      </c>
      <c r="L40" s="19">
        <v>0</v>
      </c>
      <c r="M40" s="26">
        <f t="shared" si="1"/>
        <v>0.019721064814814726</v>
      </c>
      <c r="N40" s="38">
        <f t="shared" si="2"/>
        <v>0.005229166666667395</v>
      </c>
      <c r="O40" s="82" t="s">
        <v>65</v>
      </c>
      <c r="P40" s="29">
        <v>1</v>
      </c>
    </row>
    <row r="41" spans="2:16" ht="12.75">
      <c r="B41" s="9">
        <v>21</v>
      </c>
      <c r="C41" s="148">
        <v>119</v>
      </c>
      <c r="D41" s="10" t="s">
        <v>176</v>
      </c>
      <c r="E41" s="94">
        <v>93</v>
      </c>
      <c r="F41" s="89" t="s">
        <v>168</v>
      </c>
      <c r="G41" s="32">
        <v>0.527083333333334</v>
      </c>
      <c r="H41" s="12">
        <v>0.5478159722222222</v>
      </c>
      <c r="I41" s="17">
        <f t="shared" si="0"/>
        <v>0.02073263888888821</v>
      </c>
      <c r="J41" s="67">
        <v>4</v>
      </c>
      <c r="K41" s="70">
        <v>5</v>
      </c>
      <c r="L41" s="19">
        <v>0</v>
      </c>
      <c r="M41" s="26">
        <f t="shared" si="1"/>
        <v>0.02073263888888821</v>
      </c>
      <c r="N41" s="38">
        <f t="shared" si="2"/>
        <v>0.00624074074074088</v>
      </c>
      <c r="O41" s="82" t="s">
        <v>65</v>
      </c>
      <c r="P41" s="29">
        <v>1</v>
      </c>
    </row>
    <row r="42" spans="2:16" ht="12.75">
      <c r="B42" s="9">
        <v>22</v>
      </c>
      <c r="C42" s="148">
        <v>113</v>
      </c>
      <c r="D42" s="10" t="s">
        <v>116</v>
      </c>
      <c r="E42" s="94">
        <v>93</v>
      </c>
      <c r="F42" s="91" t="s">
        <v>235</v>
      </c>
      <c r="G42" s="32">
        <v>0.525000000000001</v>
      </c>
      <c r="H42" s="12">
        <v>0.5477916666666667</v>
      </c>
      <c r="I42" s="17">
        <f t="shared" si="0"/>
        <v>0.022791666666665655</v>
      </c>
      <c r="J42" s="67">
        <v>3</v>
      </c>
      <c r="K42" s="70">
        <v>5</v>
      </c>
      <c r="L42" s="19">
        <v>0</v>
      </c>
      <c r="M42" s="26">
        <f t="shared" si="1"/>
        <v>0.022791666666665655</v>
      </c>
      <c r="N42" s="38">
        <f t="shared" si="2"/>
        <v>0.008299768518518325</v>
      </c>
      <c r="O42" s="82" t="s">
        <v>65</v>
      </c>
      <c r="P42" s="29">
        <v>1</v>
      </c>
    </row>
    <row r="43" spans="2:16" ht="12.75">
      <c r="B43" s="9">
        <v>23</v>
      </c>
      <c r="C43" s="148">
        <v>112</v>
      </c>
      <c r="D43" s="10" t="s">
        <v>174</v>
      </c>
      <c r="E43" s="94">
        <v>94</v>
      </c>
      <c r="F43" s="91" t="s">
        <v>168</v>
      </c>
      <c r="G43" s="32">
        <v>0.524652777777778</v>
      </c>
      <c r="H43" s="12">
        <v>0.5482141203703704</v>
      </c>
      <c r="I43" s="17">
        <f t="shared" si="0"/>
        <v>0.02356134259259246</v>
      </c>
      <c r="J43" s="67">
        <v>5</v>
      </c>
      <c r="K43" s="67">
        <v>4</v>
      </c>
      <c r="L43" s="19">
        <v>0</v>
      </c>
      <c r="M43" s="26">
        <f t="shared" si="1"/>
        <v>0.02356134259259246</v>
      </c>
      <c r="N43" s="38">
        <f t="shared" si="2"/>
        <v>0.00906944444444513</v>
      </c>
      <c r="O43" s="82" t="s">
        <v>65</v>
      </c>
      <c r="P43" s="29">
        <v>1</v>
      </c>
    </row>
    <row r="44" spans="2:16" ht="12.75">
      <c r="B44" s="9">
        <v>24</v>
      </c>
      <c r="C44" s="148">
        <v>124</v>
      </c>
      <c r="D44" s="10" t="s">
        <v>175</v>
      </c>
      <c r="E44" s="94">
        <v>94</v>
      </c>
      <c r="F44" s="91" t="s">
        <v>168</v>
      </c>
      <c r="G44" s="32">
        <v>0.528819444444446</v>
      </c>
      <c r="H44" s="12">
        <v>0.5524525462962963</v>
      </c>
      <c r="I44" s="17">
        <f t="shared" si="0"/>
        <v>0.023633101851850302</v>
      </c>
      <c r="J44" s="67">
        <v>4</v>
      </c>
      <c r="K44" s="67">
        <v>3</v>
      </c>
      <c r="L44" s="19">
        <v>0</v>
      </c>
      <c r="M44" s="26">
        <f t="shared" si="1"/>
        <v>0.023633101851850302</v>
      </c>
      <c r="N44" s="38">
        <f t="shared" si="2"/>
        <v>0.009141203703702971</v>
      </c>
      <c r="O44" s="82" t="s">
        <v>65</v>
      </c>
      <c r="P44" s="29">
        <v>1</v>
      </c>
    </row>
    <row r="46" ht="12.75">
      <c r="D46" s="88" t="s">
        <v>230</v>
      </c>
    </row>
    <row r="47" spans="3:6" ht="12.75">
      <c r="C47" s="103">
        <v>111</v>
      </c>
      <c r="D47" s="73" t="s">
        <v>134</v>
      </c>
      <c r="E47" s="100">
        <v>93</v>
      </c>
      <c r="F47" s="103" t="s">
        <v>135</v>
      </c>
    </row>
    <row r="48" spans="3:6" ht="12.75">
      <c r="C48" s="72"/>
      <c r="D48" s="73"/>
      <c r="E48" s="100"/>
      <c r="F48" s="71"/>
    </row>
    <row r="49" spans="4:14" ht="15.75">
      <c r="D49" s="88" t="s">
        <v>232</v>
      </c>
      <c r="L49" s="33"/>
      <c r="M49" s="33"/>
      <c r="N49" s="33"/>
    </row>
    <row r="50" spans="3:14" ht="15.75">
      <c r="C50" s="102">
        <v>123</v>
      </c>
      <c r="D50" s="73" t="s">
        <v>119</v>
      </c>
      <c r="E50" s="100">
        <v>92</v>
      </c>
      <c r="F50" s="103" t="s">
        <v>235</v>
      </c>
      <c r="L50" s="33"/>
      <c r="M50" s="33"/>
      <c r="N50" s="33"/>
    </row>
    <row r="52" ht="12.75">
      <c r="M52" t="s">
        <v>16</v>
      </c>
    </row>
    <row r="54" spans="13:14" ht="15.75">
      <c r="M54" s="33" t="s">
        <v>216</v>
      </c>
      <c r="N54" s="33"/>
    </row>
  </sheetData>
  <mergeCells count="7">
    <mergeCell ref="J19:K19"/>
    <mergeCell ref="A8:P8"/>
    <mergeCell ref="A9:P9"/>
    <mergeCell ref="A11:P11"/>
    <mergeCell ref="A13:P13"/>
    <mergeCell ref="B15:G15"/>
    <mergeCell ref="A10:P10"/>
  </mergeCells>
  <printOptions/>
  <pageMargins left="0.3937007874015748" right="0" top="0.7874015748031497" bottom="0" header="0" footer="0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R47"/>
  <sheetViews>
    <sheetView showGridLines="0" zoomScale="75" zoomScaleNormal="75" workbookViewId="0" topLeftCell="A13">
      <selection activeCell="R57" sqref="R57"/>
    </sheetView>
  </sheetViews>
  <sheetFormatPr defaultColWidth="9.00390625" defaultRowHeight="12.75"/>
  <cols>
    <col min="1" max="1" width="0.875" style="0" customWidth="1"/>
    <col min="2" max="2" width="3.375" style="0" customWidth="1"/>
    <col min="3" max="3" width="3.125" style="0" customWidth="1"/>
    <col min="4" max="4" width="22.375" style="0" customWidth="1"/>
    <col min="5" max="5" width="3.00390625" style="0" customWidth="1"/>
    <col min="6" max="6" width="26.625" style="0" customWidth="1"/>
    <col min="7" max="7" width="11.75390625" style="0" hidden="1" customWidth="1"/>
    <col min="8" max="8" width="11.625" style="0" hidden="1" customWidth="1"/>
    <col min="9" max="9" width="11.875" style="0" hidden="1" customWidth="1"/>
    <col min="10" max="11" width="2.25390625" style="0" customWidth="1"/>
    <col min="12" max="13" width="2.125" style="0" customWidth="1"/>
    <col min="14" max="14" width="11.25390625" style="0" hidden="1" customWidth="1"/>
    <col min="15" max="16" width="10.625" style="0" customWidth="1"/>
    <col min="17" max="17" width="3.125" style="44" customWidth="1"/>
    <col min="18" max="18" width="3.75390625" style="0" customWidth="1"/>
  </cols>
  <sheetData>
    <row r="8" spans="1:18" ht="23.25" customHeight="1">
      <c r="A8" s="164" t="s">
        <v>52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18" ht="23.25" customHeight="1">
      <c r="A9" s="164" t="s">
        <v>61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8" ht="23.25" customHeight="1">
      <c r="A10" s="164" t="s">
        <v>58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8" ht="23.25" customHeight="1">
      <c r="A11" s="165" t="s">
        <v>72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1:14" ht="18">
      <c r="A12" s="37"/>
      <c r="B12" s="36"/>
      <c r="C12" s="36"/>
      <c r="D12" s="36"/>
      <c r="E12" s="37"/>
      <c r="F12" s="36"/>
      <c r="G12" s="35"/>
      <c r="H12" s="35"/>
      <c r="I12" s="35"/>
      <c r="J12" s="35"/>
      <c r="K12" s="35"/>
      <c r="L12" s="35"/>
      <c r="M12" s="35"/>
      <c r="N12" s="35"/>
    </row>
    <row r="13" spans="1:18" ht="18">
      <c r="A13" s="165" t="s">
        <v>63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5" ht="14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O14" s="13"/>
    </row>
    <row r="15" spans="2:13" ht="15.75">
      <c r="B15" s="33" t="s">
        <v>67</v>
      </c>
      <c r="C15" s="34"/>
      <c r="D15" s="34"/>
      <c r="E15" s="34"/>
      <c r="F15" s="5"/>
      <c r="G15" s="5"/>
      <c r="H15" s="5"/>
      <c r="I15" s="5"/>
      <c r="J15" s="5"/>
      <c r="K15" s="5"/>
      <c r="L15" s="5"/>
      <c r="M15" s="5"/>
    </row>
    <row r="16" spans="2:5" ht="15.75">
      <c r="B16" s="34"/>
      <c r="C16" s="33"/>
      <c r="D16" s="33"/>
      <c r="E16" s="33"/>
    </row>
    <row r="17" spans="2:15" ht="15.75">
      <c r="B17" s="33" t="s">
        <v>252</v>
      </c>
      <c r="C17" s="33"/>
      <c r="D17" s="33"/>
      <c r="E17" s="33"/>
      <c r="M17" s="33"/>
      <c r="N17" s="33"/>
      <c r="O17" s="33" t="s">
        <v>256</v>
      </c>
    </row>
    <row r="18" ht="13.5" thickBot="1"/>
    <row r="19" spans="2:18" ht="16.5" thickBot="1">
      <c r="B19" s="1" t="s">
        <v>13</v>
      </c>
      <c r="C19" s="1" t="s">
        <v>0</v>
      </c>
      <c r="D19" s="2" t="s">
        <v>17</v>
      </c>
      <c r="E19" s="46" t="s">
        <v>19</v>
      </c>
      <c r="F19" s="4" t="s">
        <v>14</v>
      </c>
      <c r="G19" s="2" t="s">
        <v>1</v>
      </c>
      <c r="H19" s="3" t="s">
        <v>1</v>
      </c>
      <c r="I19" s="2" t="s">
        <v>1</v>
      </c>
      <c r="J19" s="166" t="s">
        <v>4</v>
      </c>
      <c r="K19" s="163"/>
      <c r="L19" s="163"/>
      <c r="M19" s="163"/>
      <c r="N19" s="2" t="s">
        <v>8</v>
      </c>
      <c r="O19" s="2" t="s">
        <v>1</v>
      </c>
      <c r="P19" s="15" t="s">
        <v>11</v>
      </c>
      <c r="Q19" s="15" t="s">
        <v>15</v>
      </c>
      <c r="R19" s="15" t="s">
        <v>51</v>
      </c>
    </row>
    <row r="20" spans="2:18" ht="16.5" thickBot="1">
      <c r="B20" s="23"/>
      <c r="C20" s="23"/>
      <c r="D20" s="14"/>
      <c r="E20" s="47"/>
      <c r="F20" s="24"/>
      <c r="G20" s="14" t="s">
        <v>2</v>
      </c>
      <c r="H20" s="24" t="s">
        <v>3</v>
      </c>
      <c r="I20" s="14" t="s">
        <v>10</v>
      </c>
      <c r="J20" s="21" t="s">
        <v>6</v>
      </c>
      <c r="K20" s="21" t="s">
        <v>6</v>
      </c>
      <c r="L20" s="41" t="s">
        <v>7</v>
      </c>
      <c r="M20" s="41" t="s">
        <v>7</v>
      </c>
      <c r="N20" s="14" t="s">
        <v>9</v>
      </c>
      <c r="O20" s="20" t="s">
        <v>5</v>
      </c>
      <c r="P20" s="16" t="s">
        <v>12</v>
      </c>
      <c r="Q20" s="16"/>
      <c r="R20" s="16" t="s">
        <v>50</v>
      </c>
    </row>
    <row r="21" spans="2:18" ht="12.75">
      <c r="B21" s="149">
        <v>1</v>
      </c>
      <c r="C21" s="6">
        <v>5</v>
      </c>
      <c r="D21" s="7" t="s">
        <v>29</v>
      </c>
      <c r="E21" s="60">
        <v>88</v>
      </c>
      <c r="F21" s="104" t="s">
        <v>75</v>
      </c>
      <c r="G21" s="31">
        <v>0</v>
      </c>
      <c r="H21" s="26">
        <v>0.026987268518518518</v>
      </c>
      <c r="I21" s="19"/>
      <c r="J21" s="68">
        <v>0</v>
      </c>
      <c r="K21" s="68">
        <v>0</v>
      </c>
      <c r="L21" s="68">
        <v>1</v>
      </c>
      <c r="M21" s="68">
        <v>1</v>
      </c>
      <c r="N21" s="19">
        <v>0</v>
      </c>
      <c r="O21" s="26">
        <f aca="true" t="shared" si="0" ref="O21:O37">H21-G21+(J21+K21+L21+M21)*N21</f>
        <v>0.026987268518518518</v>
      </c>
      <c r="P21" s="39">
        <f aca="true" t="shared" si="1" ref="P21:P37">O21-O$21</f>
        <v>0</v>
      </c>
      <c r="Q21" s="81" t="s">
        <v>66</v>
      </c>
      <c r="R21" s="40">
        <v>11</v>
      </c>
    </row>
    <row r="22" spans="2:18" ht="12.75">
      <c r="B22" s="150">
        <v>2</v>
      </c>
      <c r="C22" s="151">
        <v>7</v>
      </c>
      <c r="D22" s="152" t="s">
        <v>23</v>
      </c>
      <c r="E22" s="153">
        <v>89</v>
      </c>
      <c r="F22" s="154" t="s">
        <v>235</v>
      </c>
      <c r="G22" s="32">
        <v>0</v>
      </c>
      <c r="H22" s="12">
        <v>0.02821064814814815</v>
      </c>
      <c r="I22" s="17"/>
      <c r="J22" s="69">
        <v>1</v>
      </c>
      <c r="K22" s="69">
        <v>1</v>
      </c>
      <c r="L22" s="69">
        <v>2</v>
      </c>
      <c r="M22" s="69">
        <v>0</v>
      </c>
      <c r="N22" s="19">
        <v>0</v>
      </c>
      <c r="O22" s="26">
        <f t="shared" si="0"/>
        <v>0.02821064814814815</v>
      </c>
      <c r="P22" s="38">
        <f t="shared" si="1"/>
        <v>0.0012233796296296333</v>
      </c>
      <c r="Q22" s="82" t="s">
        <v>66</v>
      </c>
      <c r="R22" s="29">
        <v>10</v>
      </c>
    </row>
    <row r="23" spans="2:18" ht="12.75">
      <c r="B23" s="150">
        <v>3</v>
      </c>
      <c r="C23" s="9">
        <v>6</v>
      </c>
      <c r="D23" s="10" t="s">
        <v>30</v>
      </c>
      <c r="E23" s="45">
        <v>88</v>
      </c>
      <c r="F23" s="89" t="s">
        <v>75</v>
      </c>
      <c r="G23" s="32">
        <v>0</v>
      </c>
      <c r="H23" s="12">
        <v>0.028450231481481483</v>
      </c>
      <c r="I23" s="17"/>
      <c r="J23" s="69">
        <v>1</v>
      </c>
      <c r="K23" s="69">
        <v>4</v>
      </c>
      <c r="L23" s="69">
        <v>1</v>
      </c>
      <c r="M23" s="69">
        <v>3</v>
      </c>
      <c r="N23" s="19">
        <v>0</v>
      </c>
      <c r="O23" s="26">
        <f t="shared" si="0"/>
        <v>0.028450231481481483</v>
      </c>
      <c r="P23" s="38">
        <f t="shared" si="1"/>
        <v>0.0014629629629629645</v>
      </c>
      <c r="Q23" s="82" t="s">
        <v>66</v>
      </c>
      <c r="R23" s="29">
        <v>9</v>
      </c>
    </row>
    <row r="24" spans="2:18" ht="12.75">
      <c r="B24" s="149">
        <v>4</v>
      </c>
      <c r="C24" s="9">
        <v>4</v>
      </c>
      <c r="D24" s="10" t="s">
        <v>164</v>
      </c>
      <c r="E24" s="45">
        <v>89</v>
      </c>
      <c r="F24" s="91" t="s">
        <v>161</v>
      </c>
      <c r="G24" s="32">
        <v>0</v>
      </c>
      <c r="H24" s="12">
        <v>0.02866087962962963</v>
      </c>
      <c r="I24" s="17"/>
      <c r="J24" s="69">
        <v>2</v>
      </c>
      <c r="K24" s="69">
        <v>2</v>
      </c>
      <c r="L24" s="69">
        <v>2</v>
      </c>
      <c r="M24" s="69">
        <v>2</v>
      </c>
      <c r="N24" s="19">
        <v>0</v>
      </c>
      <c r="O24" s="26">
        <f t="shared" si="0"/>
        <v>0.02866087962962963</v>
      </c>
      <c r="P24" s="38">
        <f t="shared" si="1"/>
        <v>0.0016736111111111118</v>
      </c>
      <c r="Q24" s="82" t="s">
        <v>66</v>
      </c>
      <c r="R24" s="29">
        <v>8</v>
      </c>
    </row>
    <row r="25" spans="2:18" ht="12.75">
      <c r="B25" s="150">
        <v>5</v>
      </c>
      <c r="C25" s="9">
        <v>3</v>
      </c>
      <c r="D25" s="10" t="s">
        <v>185</v>
      </c>
      <c r="E25" s="45">
        <v>89</v>
      </c>
      <c r="F25" s="91" t="s">
        <v>186</v>
      </c>
      <c r="G25" s="32">
        <v>0</v>
      </c>
      <c r="H25" s="12">
        <v>0.029011574074074075</v>
      </c>
      <c r="I25" s="17"/>
      <c r="J25" s="69">
        <v>3</v>
      </c>
      <c r="K25" s="69">
        <v>2</v>
      </c>
      <c r="L25" s="69">
        <v>3</v>
      </c>
      <c r="M25" s="69">
        <v>2</v>
      </c>
      <c r="N25" s="19">
        <v>0</v>
      </c>
      <c r="O25" s="26">
        <f t="shared" si="0"/>
        <v>0.029011574074074075</v>
      </c>
      <c r="P25" s="38">
        <f t="shared" si="1"/>
        <v>0.002024305555555557</v>
      </c>
      <c r="Q25" s="82" t="s">
        <v>64</v>
      </c>
      <c r="R25" s="29">
        <v>7</v>
      </c>
    </row>
    <row r="26" spans="2:18" ht="12.75">
      <c r="B26" s="150">
        <v>6</v>
      </c>
      <c r="C26" s="9">
        <v>9</v>
      </c>
      <c r="D26" s="10" t="s">
        <v>31</v>
      </c>
      <c r="E26" s="45">
        <v>88</v>
      </c>
      <c r="F26" s="89" t="s">
        <v>75</v>
      </c>
      <c r="G26" s="32">
        <v>0</v>
      </c>
      <c r="H26" s="12">
        <v>0.029505787037037042</v>
      </c>
      <c r="I26" s="17"/>
      <c r="J26" s="69">
        <v>3</v>
      </c>
      <c r="K26" s="69">
        <v>2</v>
      </c>
      <c r="L26" s="69">
        <v>4</v>
      </c>
      <c r="M26" s="69">
        <v>1</v>
      </c>
      <c r="N26" s="19">
        <v>0</v>
      </c>
      <c r="O26" s="26">
        <f t="shared" si="0"/>
        <v>0.029505787037037042</v>
      </c>
      <c r="P26" s="38">
        <f t="shared" si="1"/>
        <v>0.002518518518518524</v>
      </c>
      <c r="Q26" s="82" t="s">
        <v>64</v>
      </c>
      <c r="R26" s="29">
        <v>6</v>
      </c>
    </row>
    <row r="27" spans="2:18" ht="12.75">
      <c r="B27" s="149">
        <v>7</v>
      </c>
      <c r="C27" s="9">
        <v>12</v>
      </c>
      <c r="D27" s="10" t="s">
        <v>188</v>
      </c>
      <c r="E27" s="45">
        <v>89</v>
      </c>
      <c r="F27" s="91" t="s">
        <v>186</v>
      </c>
      <c r="G27" s="32">
        <v>0</v>
      </c>
      <c r="H27" s="12">
        <v>0.029707175925925925</v>
      </c>
      <c r="I27" s="17"/>
      <c r="J27" s="69">
        <v>0</v>
      </c>
      <c r="K27" s="69">
        <v>0</v>
      </c>
      <c r="L27" s="69">
        <v>4</v>
      </c>
      <c r="M27" s="69">
        <v>1</v>
      </c>
      <c r="N27" s="19">
        <v>0</v>
      </c>
      <c r="O27" s="26">
        <f t="shared" si="0"/>
        <v>0.029707175925925925</v>
      </c>
      <c r="P27" s="38">
        <f t="shared" si="1"/>
        <v>0.002719907407407407</v>
      </c>
      <c r="Q27" s="82" t="s">
        <v>64</v>
      </c>
      <c r="R27" s="29">
        <v>5</v>
      </c>
    </row>
    <row r="28" spans="2:18" ht="12.75">
      <c r="B28" s="150">
        <v>8</v>
      </c>
      <c r="C28" s="9">
        <v>10</v>
      </c>
      <c r="D28" s="10" t="s">
        <v>21</v>
      </c>
      <c r="E28" s="45">
        <v>88</v>
      </c>
      <c r="F28" s="91" t="s">
        <v>235</v>
      </c>
      <c r="G28" s="32">
        <v>0</v>
      </c>
      <c r="H28" s="12">
        <v>0.03025462962962963</v>
      </c>
      <c r="I28" s="17"/>
      <c r="J28" s="69">
        <v>0</v>
      </c>
      <c r="K28" s="69">
        <v>0</v>
      </c>
      <c r="L28" s="69">
        <v>1</v>
      </c>
      <c r="M28" s="69">
        <v>2</v>
      </c>
      <c r="N28" s="19">
        <v>0</v>
      </c>
      <c r="O28" s="26">
        <f t="shared" si="0"/>
        <v>0.03025462962962963</v>
      </c>
      <c r="P28" s="38">
        <f t="shared" si="1"/>
        <v>0.0032673611111111132</v>
      </c>
      <c r="Q28" s="82" t="s">
        <v>65</v>
      </c>
      <c r="R28" s="29">
        <v>4</v>
      </c>
    </row>
    <row r="29" spans="2:18" ht="12.75">
      <c r="B29" s="150">
        <v>9</v>
      </c>
      <c r="C29" s="9">
        <v>11</v>
      </c>
      <c r="D29" s="10" t="s">
        <v>25</v>
      </c>
      <c r="E29" s="45">
        <v>89</v>
      </c>
      <c r="F29" s="91" t="s">
        <v>89</v>
      </c>
      <c r="G29" s="32">
        <v>0</v>
      </c>
      <c r="H29" s="12">
        <v>0.03038425925925926</v>
      </c>
      <c r="I29" s="17"/>
      <c r="J29" s="69">
        <v>3</v>
      </c>
      <c r="K29" s="69">
        <v>1</v>
      </c>
      <c r="L29" s="69">
        <v>1</v>
      </c>
      <c r="M29" s="69">
        <v>2</v>
      </c>
      <c r="N29" s="19">
        <v>0</v>
      </c>
      <c r="O29" s="26">
        <f t="shared" si="0"/>
        <v>0.03038425925925926</v>
      </c>
      <c r="P29" s="38">
        <f t="shared" si="1"/>
        <v>0.003396990740740742</v>
      </c>
      <c r="Q29" s="82" t="s">
        <v>65</v>
      </c>
      <c r="R29" s="29">
        <v>3</v>
      </c>
    </row>
    <row r="30" spans="2:18" ht="12.75">
      <c r="B30" s="149">
        <v>10</v>
      </c>
      <c r="C30" s="9">
        <v>13</v>
      </c>
      <c r="D30" s="10" t="s">
        <v>131</v>
      </c>
      <c r="E30" s="45">
        <v>89</v>
      </c>
      <c r="F30" s="91" t="s">
        <v>235</v>
      </c>
      <c r="G30" s="32">
        <v>0</v>
      </c>
      <c r="H30" s="12">
        <v>0.030497685185185183</v>
      </c>
      <c r="I30" s="17"/>
      <c r="J30" s="69">
        <v>1</v>
      </c>
      <c r="K30" s="69">
        <v>2</v>
      </c>
      <c r="L30" s="69">
        <v>0</v>
      </c>
      <c r="M30" s="69">
        <v>0</v>
      </c>
      <c r="N30" s="19">
        <v>0</v>
      </c>
      <c r="O30" s="26">
        <f t="shared" si="0"/>
        <v>0.030497685185185183</v>
      </c>
      <c r="P30" s="38">
        <f t="shared" si="1"/>
        <v>0.003510416666666665</v>
      </c>
      <c r="Q30" s="82" t="s">
        <v>65</v>
      </c>
      <c r="R30" s="29">
        <v>2</v>
      </c>
    </row>
    <row r="31" spans="2:18" ht="12.75">
      <c r="B31" s="150">
        <v>11</v>
      </c>
      <c r="C31" s="9">
        <v>8</v>
      </c>
      <c r="D31" s="10" t="s">
        <v>163</v>
      </c>
      <c r="E31" s="45">
        <v>87</v>
      </c>
      <c r="F31" s="91" t="s">
        <v>161</v>
      </c>
      <c r="G31" s="32">
        <v>0</v>
      </c>
      <c r="H31" s="12">
        <v>0.031064814814814812</v>
      </c>
      <c r="I31" s="17"/>
      <c r="J31" s="69">
        <v>5</v>
      </c>
      <c r="K31" s="69">
        <v>3</v>
      </c>
      <c r="L31" s="69">
        <v>2</v>
      </c>
      <c r="M31" s="69">
        <v>1</v>
      </c>
      <c r="N31" s="19">
        <v>0</v>
      </c>
      <c r="O31" s="26">
        <f t="shared" si="0"/>
        <v>0.031064814814814812</v>
      </c>
      <c r="P31" s="38">
        <f t="shared" si="1"/>
        <v>0.004077546296296294</v>
      </c>
      <c r="Q31" s="82" t="s">
        <v>65</v>
      </c>
      <c r="R31" s="29">
        <v>1</v>
      </c>
    </row>
    <row r="32" spans="2:18" ht="12.75">
      <c r="B32" s="150">
        <v>12</v>
      </c>
      <c r="C32" s="9">
        <v>14</v>
      </c>
      <c r="D32" s="10" t="s">
        <v>102</v>
      </c>
      <c r="E32" s="45">
        <v>89</v>
      </c>
      <c r="F32" s="91" t="s">
        <v>100</v>
      </c>
      <c r="G32" s="32">
        <v>0</v>
      </c>
      <c r="H32" s="12">
        <v>0.03156365740740741</v>
      </c>
      <c r="I32" s="17"/>
      <c r="J32" s="69">
        <v>2</v>
      </c>
      <c r="K32" s="69">
        <v>1</v>
      </c>
      <c r="L32" s="69">
        <v>2</v>
      </c>
      <c r="M32" s="69">
        <v>2</v>
      </c>
      <c r="N32" s="19">
        <v>0</v>
      </c>
      <c r="O32" s="26">
        <f t="shared" si="0"/>
        <v>0.03156365740740741</v>
      </c>
      <c r="P32" s="38">
        <f t="shared" si="1"/>
        <v>0.00457638888888889</v>
      </c>
      <c r="Q32" s="82" t="s">
        <v>65</v>
      </c>
      <c r="R32" s="29"/>
    </row>
    <row r="33" spans="2:18" ht="12.75">
      <c r="B33" s="149">
        <v>13</v>
      </c>
      <c r="C33" s="9">
        <v>15</v>
      </c>
      <c r="D33" s="10" t="s">
        <v>24</v>
      </c>
      <c r="E33" s="45">
        <v>89</v>
      </c>
      <c r="F33" s="91" t="s">
        <v>235</v>
      </c>
      <c r="G33" s="32">
        <v>0</v>
      </c>
      <c r="H33" s="12">
        <v>0.033734953703703704</v>
      </c>
      <c r="I33" s="17"/>
      <c r="J33" s="69">
        <v>1</v>
      </c>
      <c r="K33" s="69">
        <v>2</v>
      </c>
      <c r="L33" s="69">
        <v>5</v>
      </c>
      <c r="M33" s="69">
        <v>4</v>
      </c>
      <c r="N33" s="19">
        <v>0</v>
      </c>
      <c r="O33" s="26">
        <f t="shared" si="0"/>
        <v>0.033734953703703704</v>
      </c>
      <c r="P33" s="38">
        <f t="shared" si="1"/>
        <v>0.006747685185185186</v>
      </c>
      <c r="Q33" s="82"/>
      <c r="R33" s="29"/>
    </row>
    <row r="34" spans="2:18" ht="13.5" thickBot="1">
      <c r="B34" s="150">
        <v>14</v>
      </c>
      <c r="C34" s="9">
        <v>16</v>
      </c>
      <c r="D34" s="10" t="s">
        <v>22</v>
      </c>
      <c r="E34" s="112">
        <v>88</v>
      </c>
      <c r="F34" s="91" t="s">
        <v>161</v>
      </c>
      <c r="G34" s="32">
        <v>0</v>
      </c>
      <c r="H34" s="12">
        <v>0.03487268518518519</v>
      </c>
      <c r="I34" s="17"/>
      <c r="J34" s="69">
        <v>0</v>
      </c>
      <c r="K34" s="69">
        <v>3</v>
      </c>
      <c r="L34" s="69">
        <v>1</v>
      </c>
      <c r="M34" s="69">
        <v>1</v>
      </c>
      <c r="N34" s="19">
        <v>0</v>
      </c>
      <c r="O34" s="26">
        <f t="shared" si="0"/>
        <v>0.03487268518518519</v>
      </c>
      <c r="P34" s="38">
        <f t="shared" si="1"/>
        <v>0.007885416666666669</v>
      </c>
      <c r="Q34" s="82"/>
      <c r="R34" s="29"/>
    </row>
    <row r="35" spans="2:18" ht="12.75">
      <c r="B35" s="150">
        <v>15</v>
      </c>
      <c r="C35" s="22">
        <v>18</v>
      </c>
      <c r="D35" s="25" t="s">
        <v>165</v>
      </c>
      <c r="E35" s="48">
        <v>89</v>
      </c>
      <c r="F35" s="95" t="s">
        <v>161</v>
      </c>
      <c r="G35" s="32">
        <v>0</v>
      </c>
      <c r="H35" s="12">
        <v>0.03649768518518518</v>
      </c>
      <c r="I35" s="17"/>
      <c r="J35" s="69">
        <v>1</v>
      </c>
      <c r="K35" s="69">
        <v>2</v>
      </c>
      <c r="L35" s="69">
        <v>2</v>
      </c>
      <c r="M35" s="69">
        <v>0</v>
      </c>
      <c r="N35" s="19">
        <v>0</v>
      </c>
      <c r="O35" s="26">
        <f t="shared" si="0"/>
        <v>0.03649768518518518</v>
      </c>
      <c r="P35" s="38">
        <f t="shared" si="1"/>
        <v>0.009510416666666664</v>
      </c>
      <c r="Q35" s="82"/>
      <c r="R35" s="29"/>
    </row>
    <row r="36" spans="2:18" ht="12.75">
      <c r="B36" s="149">
        <v>16</v>
      </c>
      <c r="C36" s="9">
        <v>19</v>
      </c>
      <c r="D36" s="10" t="s">
        <v>26</v>
      </c>
      <c r="E36" s="45">
        <v>89</v>
      </c>
      <c r="F36" s="91" t="s">
        <v>146</v>
      </c>
      <c r="G36" s="32">
        <v>0</v>
      </c>
      <c r="H36" s="17">
        <v>0.03940856481481481</v>
      </c>
      <c r="I36" s="17"/>
      <c r="J36" s="18">
        <v>3</v>
      </c>
      <c r="K36" s="18">
        <v>1</v>
      </c>
      <c r="L36" s="18">
        <v>1</v>
      </c>
      <c r="M36" s="18">
        <v>3</v>
      </c>
      <c r="N36" s="19">
        <v>0</v>
      </c>
      <c r="O36" s="26">
        <f t="shared" si="0"/>
        <v>0.03940856481481481</v>
      </c>
      <c r="P36" s="38">
        <f t="shared" si="1"/>
        <v>0.012421296296296295</v>
      </c>
      <c r="Q36" s="82"/>
      <c r="R36" s="29"/>
    </row>
    <row r="37" spans="2:18" ht="12.75">
      <c r="B37" s="150">
        <v>17</v>
      </c>
      <c r="C37" s="9">
        <v>20</v>
      </c>
      <c r="D37" s="10" t="s">
        <v>90</v>
      </c>
      <c r="E37" s="45">
        <v>88</v>
      </c>
      <c r="F37" s="91" t="s">
        <v>89</v>
      </c>
      <c r="G37" s="32">
        <v>0</v>
      </c>
      <c r="H37" s="19">
        <v>0.039587962962962964</v>
      </c>
      <c r="I37" s="30"/>
      <c r="J37" s="67">
        <v>5</v>
      </c>
      <c r="K37" s="70">
        <v>3</v>
      </c>
      <c r="L37" s="70">
        <v>1</v>
      </c>
      <c r="M37" s="70">
        <v>2</v>
      </c>
      <c r="N37" s="19">
        <v>0</v>
      </c>
      <c r="O37" s="26">
        <f t="shared" si="0"/>
        <v>0.039587962962962964</v>
      </c>
      <c r="P37" s="38">
        <f t="shared" si="1"/>
        <v>0.012600694444444446</v>
      </c>
      <c r="Q37" s="82"/>
      <c r="R37" s="29"/>
    </row>
    <row r="39" spans="14:16" ht="15.75">
      <c r="N39" s="33"/>
      <c r="O39" s="33"/>
      <c r="P39" s="33"/>
    </row>
    <row r="40" spans="4:16" ht="15.75">
      <c r="D40" s="79"/>
      <c r="N40" s="33"/>
      <c r="O40" s="33"/>
      <c r="P40" s="33"/>
    </row>
    <row r="41" spans="3:16" ht="15.75">
      <c r="C41" s="71"/>
      <c r="D41" s="79" t="s">
        <v>255</v>
      </c>
      <c r="E41" s="72"/>
      <c r="F41" s="71"/>
      <c r="N41" s="33"/>
      <c r="O41" s="33"/>
      <c r="P41" s="33"/>
    </row>
    <row r="42" spans="3:16" ht="15.75">
      <c r="C42" s="71">
        <v>17</v>
      </c>
      <c r="D42" s="73" t="s">
        <v>187</v>
      </c>
      <c r="E42" s="72">
        <v>89</v>
      </c>
      <c r="F42" s="103" t="s">
        <v>186</v>
      </c>
      <c r="N42" s="33"/>
      <c r="O42" s="33"/>
      <c r="P42" s="33"/>
    </row>
    <row r="43" spans="3:16" ht="15.75">
      <c r="C43" s="71"/>
      <c r="D43" s="73"/>
      <c r="E43" s="72"/>
      <c r="F43" s="103"/>
      <c r="N43" s="33"/>
      <c r="O43" s="33"/>
      <c r="P43" s="33"/>
    </row>
    <row r="45" ht="12.75">
      <c r="O45" t="s">
        <v>16</v>
      </c>
    </row>
    <row r="47" spans="15:16" ht="15.75">
      <c r="O47" s="33" t="s">
        <v>227</v>
      </c>
      <c r="P47" s="33"/>
    </row>
  </sheetData>
  <mergeCells count="6">
    <mergeCell ref="J19:M19"/>
    <mergeCell ref="A8:R8"/>
    <mergeCell ref="A9:R9"/>
    <mergeCell ref="A11:R11"/>
    <mergeCell ref="A13:R13"/>
    <mergeCell ref="A10:R10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R41"/>
  <sheetViews>
    <sheetView showGridLines="0" zoomScale="75" zoomScaleNormal="75" workbookViewId="0" topLeftCell="A22">
      <selection activeCell="O33" sqref="O33"/>
    </sheetView>
  </sheetViews>
  <sheetFormatPr defaultColWidth="9.00390625" defaultRowHeight="12.75"/>
  <cols>
    <col min="1" max="1" width="0.875" style="0" customWidth="1"/>
    <col min="2" max="2" width="3.375" style="0" customWidth="1"/>
    <col min="3" max="3" width="4.75390625" style="0" customWidth="1"/>
    <col min="4" max="4" width="21.125" style="0" customWidth="1"/>
    <col min="5" max="5" width="3.00390625" style="0" customWidth="1"/>
    <col min="6" max="6" width="20.75390625" style="0" customWidth="1"/>
    <col min="7" max="7" width="11.75390625" style="0" hidden="1" customWidth="1"/>
    <col min="8" max="8" width="11.625" style="0" hidden="1" customWidth="1"/>
    <col min="9" max="9" width="11.875" style="0" hidden="1" customWidth="1"/>
    <col min="10" max="10" width="2.875" style="0" customWidth="1"/>
    <col min="11" max="12" width="2.75390625" style="0" customWidth="1"/>
    <col min="13" max="13" width="2.625" style="0" customWidth="1"/>
    <col min="14" max="14" width="11.25390625" style="0" hidden="1" customWidth="1"/>
    <col min="15" max="16" width="10.625" style="0" customWidth="1"/>
    <col min="17" max="17" width="3.125" style="44" customWidth="1"/>
    <col min="18" max="18" width="3.75390625" style="0" customWidth="1"/>
  </cols>
  <sheetData>
    <row r="8" spans="1:18" ht="23.25" customHeight="1">
      <c r="A8" s="164" t="s">
        <v>52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18" ht="23.25" customHeight="1">
      <c r="A9" s="164" t="s">
        <v>61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8" ht="23.25" customHeight="1">
      <c r="A10" s="164" t="s">
        <v>58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8" ht="23.25" customHeight="1">
      <c r="A11" s="165" t="s">
        <v>72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1:14" ht="18">
      <c r="A12" s="37"/>
      <c r="B12" s="36"/>
      <c r="C12" s="36"/>
      <c r="D12" s="36"/>
      <c r="E12" s="37"/>
      <c r="F12" s="36"/>
      <c r="G12" s="35"/>
      <c r="H12" s="35"/>
      <c r="I12" s="35"/>
      <c r="J12" s="35"/>
      <c r="K12" s="35"/>
      <c r="L12" s="35"/>
      <c r="M12" s="35"/>
      <c r="N12" s="35"/>
    </row>
    <row r="13" spans="1:18" ht="18">
      <c r="A13" s="165" t="s">
        <v>63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5" ht="14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O14" s="13"/>
    </row>
    <row r="15" spans="2:13" ht="15.75">
      <c r="B15" s="33" t="s">
        <v>248</v>
      </c>
      <c r="C15" s="34"/>
      <c r="D15" s="34"/>
      <c r="E15" s="34"/>
      <c r="F15" s="5"/>
      <c r="G15" s="5"/>
      <c r="H15" s="5"/>
      <c r="I15" s="5"/>
      <c r="J15" s="5"/>
      <c r="K15" s="5"/>
      <c r="L15" s="5"/>
      <c r="M15" s="5"/>
    </row>
    <row r="16" spans="2:5" ht="15.75">
      <c r="B16" s="34"/>
      <c r="C16" s="33"/>
      <c r="D16" s="33"/>
      <c r="E16" s="33"/>
    </row>
    <row r="17" spans="2:15" ht="15.75">
      <c r="B17" s="33" t="s">
        <v>244</v>
      </c>
      <c r="C17" s="33"/>
      <c r="D17" s="33"/>
      <c r="E17" s="33"/>
      <c r="M17" s="33"/>
      <c r="N17" s="33"/>
      <c r="O17" s="33" t="s">
        <v>266</v>
      </c>
    </row>
    <row r="18" ht="13.5" thickBot="1"/>
    <row r="19" spans="2:18" ht="16.5" thickBot="1">
      <c r="B19" s="1" t="s">
        <v>13</v>
      </c>
      <c r="C19" s="1" t="s">
        <v>0</v>
      </c>
      <c r="D19" s="2" t="s">
        <v>17</v>
      </c>
      <c r="E19" s="46" t="s">
        <v>19</v>
      </c>
      <c r="F19" s="4" t="s">
        <v>14</v>
      </c>
      <c r="G19" s="2" t="s">
        <v>1</v>
      </c>
      <c r="H19" s="3" t="s">
        <v>1</v>
      </c>
      <c r="I19" s="2" t="s">
        <v>1</v>
      </c>
      <c r="J19" s="166" t="s">
        <v>4</v>
      </c>
      <c r="K19" s="163"/>
      <c r="L19" s="163"/>
      <c r="M19" s="163"/>
      <c r="N19" s="2" t="s">
        <v>8</v>
      </c>
      <c r="O19" s="2" t="s">
        <v>1</v>
      </c>
      <c r="P19" s="15" t="s">
        <v>11</v>
      </c>
      <c r="Q19" s="15" t="s">
        <v>15</v>
      </c>
      <c r="R19" s="15" t="s">
        <v>51</v>
      </c>
    </row>
    <row r="20" spans="2:18" ht="16.5" thickBot="1">
      <c r="B20" s="23"/>
      <c r="C20" s="23"/>
      <c r="D20" s="14"/>
      <c r="E20" s="47"/>
      <c r="F20" s="24"/>
      <c r="G20" s="14" t="s">
        <v>2</v>
      </c>
      <c r="H20" s="24" t="s">
        <v>3</v>
      </c>
      <c r="I20" s="14" t="s">
        <v>10</v>
      </c>
      <c r="J20" s="21" t="s">
        <v>6</v>
      </c>
      <c r="K20" s="21" t="s">
        <v>6</v>
      </c>
      <c r="L20" s="41" t="s">
        <v>7</v>
      </c>
      <c r="M20" s="41" t="s">
        <v>7</v>
      </c>
      <c r="N20" s="14" t="s">
        <v>9</v>
      </c>
      <c r="O20" s="20" t="s">
        <v>5</v>
      </c>
      <c r="P20" s="16" t="s">
        <v>12</v>
      </c>
      <c r="Q20" s="16"/>
      <c r="R20" s="16" t="s">
        <v>50</v>
      </c>
    </row>
    <row r="21" spans="2:18" ht="12.75">
      <c r="B21" s="22">
        <v>1</v>
      </c>
      <c r="C21" s="6">
        <v>91</v>
      </c>
      <c r="D21" s="7" t="s">
        <v>42</v>
      </c>
      <c r="E21" s="60">
        <v>89</v>
      </c>
      <c r="F21" s="104" t="s">
        <v>235</v>
      </c>
      <c r="G21" s="43">
        <v>0</v>
      </c>
      <c r="H21" s="26">
        <v>0.028725694444444446</v>
      </c>
      <c r="I21" s="19"/>
      <c r="J21" s="68">
        <v>0</v>
      </c>
      <c r="K21" s="68">
        <v>1</v>
      </c>
      <c r="L21" s="68">
        <v>3</v>
      </c>
      <c r="M21" s="68">
        <v>1</v>
      </c>
      <c r="N21" s="19">
        <v>0</v>
      </c>
      <c r="O21" s="26">
        <f aca="true" t="shared" si="0" ref="O21:O27">H21-G21+(J21+K21+L21+M21)*N21</f>
        <v>0.028725694444444446</v>
      </c>
      <c r="P21" s="39">
        <f aca="true" t="shared" si="1" ref="P21:P27">O21-O$21</f>
        <v>0</v>
      </c>
      <c r="Q21" s="81" t="s">
        <v>66</v>
      </c>
      <c r="R21" s="40">
        <v>11</v>
      </c>
    </row>
    <row r="22" spans="2:18" ht="12.75">
      <c r="B22" s="9">
        <v>2</v>
      </c>
      <c r="C22" s="9">
        <v>93</v>
      </c>
      <c r="D22" s="10" t="s">
        <v>40</v>
      </c>
      <c r="E22" s="45">
        <v>88</v>
      </c>
      <c r="F22" s="89" t="s">
        <v>100</v>
      </c>
      <c r="G22" s="32">
        <v>0</v>
      </c>
      <c r="H22" s="12">
        <v>0.029054398148148145</v>
      </c>
      <c r="I22" s="17"/>
      <c r="J22" s="69">
        <v>1</v>
      </c>
      <c r="K22" s="69">
        <v>1</v>
      </c>
      <c r="L22" s="69">
        <v>2</v>
      </c>
      <c r="M22" s="69">
        <v>4</v>
      </c>
      <c r="N22" s="19">
        <v>0</v>
      </c>
      <c r="O22" s="26">
        <f t="shared" si="0"/>
        <v>0.029054398148148145</v>
      </c>
      <c r="P22" s="38">
        <f t="shared" si="1"/>
        <v>0.0003287037037036991</v>
      </c>
      <c r="Q22" s="82" t="s">
        <v>66</v>
      </c>
      <c r="R22" s="29">
        <v>10</v>
      </c>
    </row>
    <row r="23" spans="2:18" ht="12.75">
      <c r="B23" s="9">
        <v>3</v>
      </c>
      <c r="C23" s="9">
        <v>92</v>
      </c>
      <c r="D23" s="10" t="s">
        <v>39</v>
      </c>
      <c r="E23" s="45">
        <v>88</v>
      </c>
      <c r="F23" s="91" t="s">
        <v>100</v>
      </c>
      <c r="G23" s="32">
        <v>0</v>
      </c>
      <c r="H23" s="12">
        <v>0.029192129629629634</v>
      </c>
      <c r="I23" s="17"/>
      <c r="J23" s="69">
        <v>1</v>
      </c>
      <c r="K23" s="69">
        <v>1</v>
      </c>
      <c r="L23" s="69">
        <v>2</v>
      </c>
      <c r="M23" s="69">
        <v>1</v>
      </c>
      <c r="N23" s="19">
        <v>0</v>
      </c>
      <c r="O23" s="26">
        <f t="shared" si="0"/>
        <v>0.029192129629629634</v>
      </c>
      <c r="P23" s="38">
        <f t="shared" si="1"/>
        <v>0.0004664351851851878</v>
      </c>
      <c r="Q23" s="82" t="s">
        <v>66</v>
      </c>
      <c r="R23" s="29">
        <v>9</v>
      </c>
    </row>
    <row r="24" spans="2:18" ht="12.75">
      <c r="B24" s="9">
        <v>4</v>
      </c>
      <c r="C24" s="9">
        <v>94</v>
      </c>
      <c r="D24" s="10" t="s">
        <v>160</v>
      </c>
      <c r="E24" s="45">
        <v>88</v>
      </c>
      <c r="F24" s="91" t="s">
        <v>161</v>
      </c>
      <c r="G24" s="32">
        <v>0</v>
      </c>
      <c r="H24" s="12">
        <v>0.031010416666666665</v>
      </c>
      <c r="I24" s="17"/>
      <c r="J24" s="69">
        <v>3</v>
      </c>
      <c r="K24" s="69">
        <v>1</v>
      </c>
      <c r="L24" s="69">
        <v>2</v>
      </c>
      <c r="M24" s="69">
        <v>3</v>
      </c>
      <c r="N24" s="19">
        <v>0</v>
      </c>
      <c r="O24" s="26">
        <f t="shared" si="0"/>
        <v>0.031010416666666665</v>
      </c>
      <c r="P24" s="38">
        <f t="shared" si="1"/>
        <v>0.0022847222222222192</v>
      </c>
      <c r="Q24" s="82" t="s">
        <v>64</v>
      </c>
      <c r="R24" s="29">
        <v>8</v>
      </c>
    </row>
    <row r="25" spans="2:18" ht="12.75">
      <c r="B25" s="9">
        <v>5</v>
      </c>
      <c r="C25" s="9">
        <v>98</v>
      </c>
      <c r="D25" s="25" t="s">
        <v>125</v>
      </c>
      <c r="E25" s="48">
        <v>89</v>
      </c>
      <c r="F25" s="95" t="s">
        <v>235</v>
      </c>
      <c r="G25" s="32">
        <v>0</v>
      </c>
      <c r="H25" s="12">
        <v>0.03193287037037037</v>
      </c>
      <c r="I25" s="17"/>
      <c r="J25" s="69">
        <v>0</v>
      </c>
      <c r="K25" s="69">
        <v>1</v>
      </c>
      <c r="L25" s="69">
        <v>1</v>
      </c>
      <c r="M25" s="69">
        <v>1</v>
      </c>
      <c r="N25" s="19">
        <v>0</v>
      </c>
      <c r="O25" s="26">
        <f t="shared" si="0"/>
        <v>0.03193287037037037</v>
      </c>
      <c r="P25" s="38">
        <f t="shared" si="1"/>
        <v>0.0032071759259259223</v>
      </c>
      <c r="Q25" s="82" t="s">
        <v>65</v>
      </c>
      <c r="R25" s="29">
        <v>7</v>
      </c>
    </row>
    <row r="26" spans="2:18" ht="12.75">
      <c r="B26" s="9">
        <v>6</v>
      </c>
      <c r="C26" s="9">
        <v>97</v>
      </c>
      <c r="D26" s="10" t="s">
        <v>41</v>
      </c>
      <c r="E26" s="45">
        <v>89</v>
      </c>
      <c r="F26" s="91" t="s">
        <v>235</v>
      </c>
      <c r="G26" s="32">
        <v>0</v>
      </c>
      <c r="H26" s="12">
        <v>0.03438541666666667</v>
      </c>
      <c r="I26" s="17"/>
      <c r="J26" s="69">
        <v>1</v>
      </c>
      <c r="K26" s="69">
        <v>3</v>
      </c>
      <c r="L26" s="69">
        <v>5</v>
      </c>
      <c r="M26" s="69">
        <v>4</v>
      </c>
      <c r="N26" s="19">
        <v>0</v>
      </c>
      <c r="O26" s="26">
        <f t="shared" si="0"/>
        <v>0.03438541666666667</v>
      </c>
      <c r="P26" s="38">
        <f t="shared" si="1"/>
        <v>0.005659722222222222</v>
      </c>
      <c r="Q26" s="82"/>
      <c r="R26" s="29">
        <v>6</v>
      </c>
    </row>
    <row r="27" spans="2:18" ht="12.75">
      <c r="B27" s="9">
        <v>7</v>
      </c>
      <c r="C27" s="9">
        <v>96</v>
      </c>
      <c r="D27" s="10" t="s">
        <v>162</v>
      </c>
      <c r="E27" s="45">
        <v>89</v>
      </c>
      <c r="F27" s="91" t="s">
        <v>161</v>
      </c>
      <c r="G27" s="32">
        <v>0</v>
      </c>
      <c r="H27" s="12">
        <v>0.035805555555555556</v>
      </c>
      <c r="I27" s="17"/>
      <c r="J27" s="69">
        <v>3</v>
      </c>
      <c r="K27" s="69">
        <v>4</v>
      </c>
      <c r="L27" s="69">
        <v>4</v>
      </c>
      <c r="M27" s="69">
        <v>3</v>
      </c>
      <c r="N27" s="19">
        <v>0</v>
      </c>
      <c r="O27" s="26">
        <f t="shared" si="0"/>
        <v>0.035805555555555556</v>
      </c>
      <c r="P27" s="38">
        <f t="shared" si="1"/>
        <v>0.00707986111111111</v>
      </c>
      <c r="Q27" s="82"/>
      <c r="R27" s="29">
        <v>5</v>
      </c>
    </row>
    <row r="29" spans="14:16" ht="15.75">
      <c r="N29" s="33"/>
      <c r="O29" s="33"/>
      <c r="P29" s="33"/>
    </row>
    <row r="30" spans="4:16" ht="15.75">
      <c r="D30" s="79" t="s">
        <v>265</v>
      </c>
      <c r="N30" s="33"/>
      <c r="O30" s="33"/>
      <c r="P30" s="33"/>
    </row>
    <row r="31" spans="3:16" ht="15.75">
      <c r="C31" s="71">
        <v>100</v>
      </c>
      <c r="D31" s="73" t="s">
        <v>198</v>
      </c>
      <c r="E31" s="72">
        <v>89</v>
      </c>
      <c r="F31" s="103" t="s">
        <v>199</v>
      </c>
      <c r="N31" s="33"/>
      <c r="O31" s="33"/>
      <c r="P31" s="33"/>
    </row>
    <row r="32" spans="4:16" ht="15.75">
      <c r="D32" s="79" t="s">
        <v>254</v>
      </c>
      <c r="N32" s="33"/>
      <c r="O32" s="33"/>
      <c r="P32" s="33"/>
    </row>
    <row r="33" spans="3:6" ht="12.75">
      <c r="C33" s="71">
        <v>99</v>
      </c>
      <c r="D33" s="73" t="s">
        <v>200</v>
      </c>
      <c r="E33" s="72">
        <v>89</v>
      </c>
      <c r="F33" s="103" t="s">
        <v>199</v>
      </c>
    </row>
    <row r="34" spans="3:6" ht="12.75">
      <c r="C34" s="71">
        <v>95</v>
      </c>
      <c r="D34" s="73" t="s">
        <v>245</v>
      </c>
      <c r="E34" s="72">
        <v>86</v>
      </c>
      <c r="F34" s="103" t="s">
        <v>161</v>
      </c>
    </row>
    <row r="35" spans="3:6" ht="12.75">
      <c r="C35" s="71">
        <v>101</v>
      </c>
      <c r="D35" s="73" t="s">
        <v>138</v>
      </c>
      <c r="E35" s="72">
        <v>88</v>
      </c>
      <c r="F35" s="103" t="s">
        <v>139</v>
      </c>
    </row>
    <row r="36" spans="3:6" ht="12.75">
      <c r="C36" s="71">
        <v>102</v>
      </c>
      <c r="D36" s="73" t="s">
        <v>140</v>
      </c>
      <c r="E36" s="72">
        <v>88</v>
      </c>
      <c r="F36" s="103" t="s">
        <v>139</v>
      </c>
    </row>
    <row r="39" ht="12.75">
      <c r="O39" t="s">
        <v>16</v>
      </c>
    </row>
    <row r="41" spans="15:16" ht="15.75">
      <c r="O41" s="33" t="s">
        <v>227</v>
      </c>
      <c r="P41" s="33"/>
    </row>
  </sheetData>
  <mergeCells count="6">
    <mergeCell ref="J19:M19"/>
    <mergeCell ref="A8:R8"/>
    <mergeCell ref="A9:R9"/>
    <mergeCell ref="A11:R11"/>
    <mergeCell ref="A13:R13"/>
    <mergeCell ref="A10:R10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Chmiel</cp:lastModifiedBy>
  <cp:lastPrinted>2007-12-16T14:16:04Z</cp:lastPrinted>
  <dcterms:created xsi:type="dcterms:W3CDTF">1999-05-14T07:47:19Z</dcterms:created>
  <dcterms:modified xsi:type="dcterms:W3CDTF">2007-12-23T10:48:43Z</dcterms:modified>
  <cp:category/>
  <cp:version/>
  <cp:contentType/>
  <cp:contentStatus/>
</cp:coreProperties>
</file>